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75" windowWidth="9330" windowHeight="4695" tabRatio="602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<sst xmlns="http://schemas.openxmlformats.org/spreadsheetml/2006/main" count="129" uniqueCount="129">
  <si>
    <t>Строителей, 44</t>
  </si>
  <si>
    <t>Матросова, 3</t>
  </si>
  <si>
    <t>П.Алексеева, 1</t>
  </si>
  <si>
    <t>П.Алексеева, 3</t>
  </si>
  <si>
    <t>П.Алексеева, 6</t>
  </si>
  <si>
    <t>П.Алексеева, 7</t>
  </si>
  <si>
    <t>Гагарина,25</t>
  </si>
  <si>
    <t>Гагарина,33</t>
  </si>
  <si>
    <t>Гагарина,60</t>
  </si>
  <si>
    <t>Гагарина,64</t>
  </si>
  <si>
    <t>Ленингр.набер.,18а</t>
  </si>
  <si>
    <t>26 Бакинск.комис.,1</t>
  </si>
  <si>
    <t>26  Бакинск.комис.,2</t>
  </si>
  <si>
    <t>Матросова, д.21</t>
  </si>
  <si>
    <t>Стройотрядовская,4а</t>
  </si>
  <si>
    <t>Гагарина,  д. 5</t>
  </si>
  <si>
    <t>Ленингр.набереж.11/1</t>
  </si>
  <si>
    <t>Ленингр.набереж.11/2</t>
  </si>
  <si>
    <t>Ю.Космонавтов,д.10</t>
  </si>
  <si>
    <t>ул.Строителей,д.7</t>
  </si>
  <si>
    <t>Строителей,д.83</t>
  </si>
  <si>
    <t>Строителей,д.87</t>
  </si>
  <si>
    <t>Строителей,д.109</t>
  </si>
  <si>
    <t>Гагарина, д. 70</t>
  </si>
  <si>
    <t>Гагарина, д. 81</t>
  </si>
  <si>
    <t>Смоленск.набер.д.53</t>
  </si>
  <si>
    <t>Железнодорож.18-2</t>
  </si>
  <si>
    <t>Железнодор.д.3-2;3;</t>
  </si>
  <si>
    <t>Танкистов, д.40-1</t>
  </si>
  <si>
    <t>Танкистов, д.44</t>
  </si>
  <si>
    <t>ул.Пушная, д. 2</t>
  </si>
  <si>
    <t>Пушная,  д.  4</t>
  </si>
  <si>
    <t>Пушная,  д.  5</t>
  </si>
  <si>
    <t>Пушная,  д.  6</t>
  </si>
  <si>
    <t>Пушная,  д.  7</t>
  </si>
  <si>
    <t>Пушная,  д. 16</t>
  </si>
  <si>
    <t>Пушная,  д. 18</t>
  </si>
  <si>
    <t>Пушная,  д. 26</t>
  </si>
  <si>
    <t>ул.Кирова, д.15</t>
  </si>
  <si>
    <t>Сосновая,  д. 5-2</t>
  </si>
  <si>
    <t>Сосновая,  д.7-2</t>
  </si>
  <si>
    <t>ул.Строителей, д. 3</t>
  </si>
  <si>
    <t>Строителей, д.  4</t>
  </si>
  <si>
    <t>Строителей, д.  6</t>
  </si>
  <si>
    <t>Строителей,  д. 12</t>
  </si>
  <si>
    <t>ул.  Бахтина,  д.3</t>
  </si>
  <si>
    <t>ул.50лет ВЛКСМ,д.2/1</t>
  </si>
  <si>
    <t>50лет ВЛКСМ, д.  4</t>
  </si>
  <si>
    <t>50лет ВЛКСМ, д.  6</t>
  </si>
  <si>
    <t>50лет ВЛКСМ, д.  10</t>
  </si>
  <si>
    <t>Стройотрядовская, 4</t>
  </si>
  <si>
    <t>Стройотрядовская, 8</t>
  </si>
  <si>
    <t>26 бакинск.комис.,9</t>
  </si>
  <si>
    <t>мкр-н   Лесной</t>
  </si>
  <si>
    <t>Смоленск. набер.д.21/1</t>
  </si>
  <si>
    <t>Смоленск.набер.д.23/1</t>
  </si>
  <si>
    <t>Танкистов, д. 38</t>
  </si>
  <si>
    <t>Пушная,  д.  8/2</t>
  </si>
  <si>
    <t>50лет ВЛКСМ ,д.  14</t>
  </si>
  <si>
    <t>50лет ВЛКСМ, д.  18</t>
  </si>
  <si>
    <t>50лет ВЛКСМ, д.  22</t>
  </si>
  <si>
    <t>50лет ВЛКСМ, д.  24</t>
  </si>
  <si>
    <t>50лет ВЛКСМ, д.  25</t>
  </si>
  <si>
    <t>50лет ВЛКСМ, д.  23</t>
  </si>
  <si>
    <t>50лет ВЛКСМ, д.  26</t>
  </si>
  <si>
    <t>50лет ВЛКСМ, д.    12/2</t>
  </si>
  <si>
    <t>Гагарина,  д.   7/1</t>
  </si>
  <si>
    <t>Гагарина, 21/2</t>
  </si>
  <si>
    <t>п.Первомайский,д.14</t>
  </si>
  <si>
    <t>пер.Хлебный,  д.4</t>
  </si>
  <si>
    <t>Адрес дома</t>
  </si>
  <si>
    <t>№ п/п</t>
  </si>
  <si>
    <t>Всего:</t>
  </si>
  <si>
    <t>Строителей, 46</t>
  </si>
  <si>
    <t>Центральный район</t>
  </si>
  <si>
    <t>Привокзальный район</t>
  </si>
  <si>
    <t>Неблагоустройка</t>
  </si>
  <si>
    <t>4-19-31</t>
  </si>
  <si>
    <t>Бахтина, д.  6</t>
  </si>
  <si>
    <t>Общежития</t>
  </si>
  <si>
    <t>Исп. Павлова Е.В.</t>
  </si>
  <si>
    <t>Звероплемхоз</t>
  </si>
  <si>
    <t>Смоленск. наб.д.20</t>
  </si>
  <si>
    <t>Бахтина, д.  7</t>
  </si>
  <si>
    <t>ул.Строителей, д. 3а</t>
  </si>
  <si>
    <t>П.Алексеева, 8</t>
  </si>
  <si>
    <t>П.Алексеева, 12</t>
  </si>
  <si>
    <t>26  Бакинск.комис.,3</t>
  </si>
  <si>
    <t>26 Бакинск.комис.,7</t>
  </si>
  <si>
    <t>Ленингр.набер.,4</t>
  </si>
  <si>
    <t>Ленингр.набер.,19</t>
  </si>
  <si>
    <t>Матросова, 1</t>
  </si>
  <si>
    <t>Матросова, 9</t>
  </si>
  <si>
    <t>Матросова, 17</t>
  </si>
  <si>
    <t>Матросова, 19</t>
  </si>
  <si>
    <t>Гагарина, 41</t>
  </si>
  <si>
    <t>Солнцева, 5</t>
  </si>
  <si>
    <t>Солнцева, 16</t>
  </si>
  <si>
    <t>Матросова,11</t>
  </si>
  <si>
    <t>Строителей,28</t>
  </si>
  <si>
    <t>Гагарина,  д.   11</t>
  </si>
  <si>
    <t>Гагарина,13</t>
  </si>
  <si>
    <t>Строителей, 48</t>
  </si>
  <si>
    <t>Матросова,15</t>
  </si>
  <si>
    <t>Гагарина,31</t>
  </si>
  <si>
    <t>Строителей,  д. 14</t>
  </si>
  <si>
    <t>П.Алексеева, 11</t>
  </si>
  <si>
    <t>Бахтина, д.  7а</t>
  </si>
  <si>
    <t>Бахтина, д. 9</t>
  </si>
  <si>
    <t>Бахтина, д. 10</t>
  </si>
  <si>
    <t>Бахтина, д. 11</t>
  </si>
  <si>
    <t>П.Алексеева, 10</t>
  </si>
  <si>
    <t>пер.Пушкина, 5 к.1</t>
  </si>
  <si>
    <t>пер.Пушкина, 5 к.2</t>
  </si>
  <si>
    <t>текущий ремонт</t>
  </si>
  <si>
    <t>содержание лифтового хозяйства</t>
  </si>
  <si>
    <t>уборка придомовой территории</t>
  </si>
  <si>
    <t>плата за вывоз и утилизацию ТБО и КГО</t>
  </si>
  <si>
    <t>ВСЕГО</t>
  </si>
  <si>
    <t>?</t>
  </si>
  <si>
    <t>Размер платы за содержание и ремонт жилого помещения, руб.</t>
  </si>
  <si>
    <t>в том числе:</t>
  </si>
  <si>
    <t>Площадь  муници-пального жилья</t>
  </si>
  <si>
    <t>услуги по управ-лению</t>
  </si>
  <si>
    <t>Содержание и техническое обслужи-вание</t>
  </si>
  <si>
    <t>Размер платы за содержание и ремонт жилого помещения</t>
  </si>
  <si>
    <t>по ООО "Управляющая компания"</t>
  </si>
  <si>
    <t xml:space="preserve">для нанимателей жилых помещений в многоквартирных домах г. Гагарин </t>
  </si>
  <si>
    <t>на 2011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</si>
</sst>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 ;\-#,##0\ "/>
    <numFmt numFmtId="166" formatCode="0.000"/>
  </numFmts>
  <fonts count="15">
    <font>
      <sz val="10"/>
      <name val="Arial Cyr"/>
      <family val="0"/>
    </font>
    <font>
      <sz val="12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i/>
      <sz val="10"/>
      <name val="Arial Cyr"/>
      <family val="0"/>
    </font>
    <font>
      <b/>
      <i/>
      <sz val="15"/>
      <name val="Arial Cyr"/>
      <family val="0"/>
    </font>
    <font>
      <i/>
      <sz val="12"/>
      <name val="Arial Cyr"/>
      <family val="0"/>
    </font>
    <font>
      <b/>
      <i/>
      <sz val="14"/>
      <name val="Arial Cyr"/>
      <family val="0"/>
    </font>
    <font>
      <b/>
      <i/>
      <sz val="16"/>
      <name val="Arial Cyr"/>
      <family val="2"/>
    </font>
    <font>
      <sz val="14"/>
      <name val="Arial Cyr"/>
      <family val="0"/>
    </font>
    <font>
      <b/>
      <i/>
      <sz val="12"/>
      <name val="Arial Cyr"/>
      <family val="0"/>
    </font>
    <font>
      <b/>
      <i/>
      <sz val="1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0" fillId="0" borderId="0" xfId="0" applyBorder="1" applyAlignment="1">
      <alignment/>
    </xf>
    <xf numFmtId="2" fontId="5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2" fontId="6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13" fillId="0" borderId="1" xfId="0" applyFont="1" applyBorder="1" applyAlignment="1">
      <alignment/>
    </xf>
    <xf numFmtId="2" fontId="13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2" fontId="13" fillId="0" borderId="1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zoomScale="75" zoomScaleNormal="75" workbookViewId="0" topLeftCell="A1">
      <selection activeCell="A1" sqref="A1:J2"/>
    </sheetView>
  </sheetViews>
  <sheetFormatPr defaultColWidth="9.00390625" defaultRowHeight="12.75"/>
  <cols>
    <col min="1" max="1" width="5.25390625" style="0" customWidth="1"/>
    <col min="2" max="2" width="31.875" style="0" customWidth="1"/>
    <col min="3" max="3" width="13.25390625" style="0" customWidth="1"/>
    <col min="4" max="4" width="13.625" style="0" customWidth="1"/>
    <col min="5" max="5" width="10.125" style="0" customWidth="1"/>
    <col min="6" max="6" width="13.75390625" style="0" customWidth="1"/>
    <col min="7" max="7" width="11.00390625" style="0" customWidth="1"/>
    <col min="8" max="8" width="13.25390625" style="0" customWidth="1"/>
    <col min="9" max="9" width="13.125" style="0" customWidth="1"/>
    <col min="10" max="10" width="13.25390625" style="0" customWidth="1"/>
  </cols>
  <sheetData>
    <row r="1" spans="1:10" ht="12.75" customHeight="1">
      <c r="A1" s="38" t="s">
        <v>125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31.5" customHeight="1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13.5" customHeight="1">
      <c r="A3" s="38" t="s">
        <v>127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12.75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 ht="12.75">
      <c r="A5" s="40" t="s">
        <v>126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ht="12.75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0" ht="24" customHeight="1">
      <c r="A7" s="39" t="s">
        <v>128</v>
      </c>
      <c r="B7" s="39"/>
      <c r="C7" s="39"/>
      <c r="D7" s="39"/>
      <c r="E7" s="39"/>
      <c r="F7" s="39"/>
      <c r="G7" s="39"/>
      <c r="H7" s="39"/>
      <c r="I7" s="39"/>
      <c r="J7" s="39"/>
    </row>
    <row r="9" spans="1:10" ht="22.5" customHeight="1">
      <c r="A9" s="34" t="s">
        <v>71</v>
      </c>
      <c r="B9" s="34" t="s">
        <v>70</v>
      </c>
      <c r="C9" s="35" t="s">
        <v>122</v>
      </c>
      <c r="D9" s="41" t="s">
        <v>120</v>
      </c>
      <c r="E9" s="41"/>
      <c r="F9" s="41"/>
      <c r="G9" s="41"/>
      <c r="H9" s="41"/>
      <c r="I9" s="41"/>
      <c r="J9" s="41"/>
    </row>
    <row r="10" spans="1:10" ht="18" customHeight="1">
      <c r="A10" s="34"/>
      <c r="B10" s="34"/>
      <c r="C10" s="36"/>
      <c r="D10" s="42" t="s">
        <v>121</v>
      </c>
      <c r="E10" s="42"/>
      <c r="F10" s="42"/>
      <c r="G10" s="42"/>
      <c r="H10" s="42"/>
      <c r="I10" s="42"/>
      <c r="J10" s="42"/>
    </row>
    <row r="11" spans="1:10" ht="99" customHeight="1">
      <c r="A11" s="34"/>
      <c r="B11" s="34"/>
      <c r="C11" s="37"/>
      <c r="D11" s="21" t="s">
        <v>118</v>
      </c>
      <c r="E11" s="22" t="s">
        <v>123</v>
      </c>
      <c r="F11" s="22" t="s">
        <v>124</v>
      </c>
      <c r="G11" s="22" t="s">
        <v>114</v>
      </c>
      <c r="H11" s="22" t="s">
        <v>115</v>
      </c>
      <c r="I11" s="22" t="s">
        <v>116</v>
      </c>
      <c r="J11" s="22" t="s">
        <v>117</v>
      </c>
    </row>
    <row r="12" spans="1:10" s="6" customFormat="1" ht="14.25" customHeight="1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</row>
    <row r="13" spans="1:10" ht="21" customHeight="1">
      <c r="A13" s="19" t="s">
        <v>74</v>
      </c>
      <c r="B13" s="19"/>
      <c r="C13" s="19"/>
      <c r="D13" s="5"/>
      <c r="E13" s="5"/>
      <c r="F13" s="5"/>
      <c r="G13" s="5"/>
      <c r="H13" s="5"/>
      <c r="I13" s="5"/>
      <c r="J13" s="5"/>
    </row>
    <row r="14" spans="1:10" ht="15">
      <c r="A14" s="1">
        <v>1</v>
      </c>
      <c r="B14" s="2" t="s">
        <v>2</v>
      </c>
      <c r="C14" s="26">
        <v>58.03</v>
      </c>
      <c r="D14" s="7">
        <f>E14+F14+G14+H14+I14+J14</f>
        <v>13.410000000000002</v>
      </c>
      <c r="E14" s="7">
        <f>1.4+0.31+0.08+0.3+0.1</f>
        <v>2.19</v>
      </c>
      <c r="F14" s="7">
        <f>0.96+0.06+1.83+0.15+0.8+0.05</f>
        <v>3.8499999999999996</v>
      </c>
      <c r="G14" s="7">
        <v>4.28</v>
      </c>
      <c r="H14" s="7">
        <v>0</v>
      </c>
      <c r="I14" s="7">
        <v>1.87</v>
      </c>
      <c r="J14" s="7">
        <v>1.22</v>
      </c>
    </row>
    <row r="15" spans="1:10" ht="15">
      <c r="A15" s="1">
        <f aca="true" t="shared" si="0" ref="A15:A51">A14+1</f>
        <v>2</v>
      </c>
      <c r="B15" s="2" t="s">
        <v>3</v>
      </c>
      <c r="C15" s="26">
        <v>0</v>
      </c>
      <c r="D15" s="7">
        <f aca="true" t="shared" si="1" ref="D15:D78">E15+F15+G15+H15+I15+J15</f>
        <v>13.410000000000002</v>
      </c>
      <c r="E15" s="7">
        <f>1.4+0.31+0.08+0.3+0.1</f>
        <v>2.19</v>
      </c>
      <c r="F15" s="7">
        <f>0.96+0.06+1.83+0.15+0.8+0.05</f>
        <v>3.8499999999999996</v>
      </c>
      <c r="G15" s="7">
        <v>4.28</v>
      </c>
      <c r="H15" s="7">
        <v>0</v>
      </c>
      <c r="I15" s="7">
        <v>1.87</v>
      </c>
      <c r="J15" s="7">
        <v>1.22</v>
      </c>
    </row>
    <row r="16" spans="1:10" ht="15">
      <c r="A16" s="1">
        <f t="shared" si="0"/>
        <v>3</v>
      </c>
      <c r="B16" s="2" t="s">
        <v>4</v>
      </c>
      <c r="C16" s="26">
        <v>282.68</v>
      </c>
      <c r="D16" s="7">
        <f t="shared" si="1"/>
        <v>13.410000000000002</v>
      </c>
      <c r="E16" s="7">
        <f>1.4+0.31+0.08+0.3+0.1</f>
        <v>2.19</v>
      </c>
      <c r="F16" s="7">
        <f>0.96+0.06+1.83+0.15+0.8+0.05</f>
        <v>3.8499999999999996</v>
      </c>
      <c r="G16" s="7">
        <v>4.28</v>
      </c>
      <c r="H16" s="7">
        <v>0</v>
      </c>
      <c r="I16" s="7">
        <v>1.87</v>
      </c>
      <c r="J16" s="7">
        <v>1.22</v>
      </c>
    </row>
    <row r="17" spans="1:10" ht="15">
      <c r="A17" s="1">
        <f t="shared" si="0"/>
        <v>4</v>
      </c>
      <c r="B17" s="2" t="s">
        <v>5</v>
      </c>
      <c r="C17" s="26">
        <v>407.96</v>
      </c>
      <c r="D17" s="7">
        <f t="shared" si="1"/>
        <v>13.410000000000002</v>
      </c>
      <c r="E17" s="7">
        <f>1.4+0.31+0.08+0.3+0.1</f>
        <v>2.19</v>
      </c>
      <c r="F17" s="7">
        <f>0.96+0.06+1.83+0.15+0.8+0.05</f>
        <v>3.8499999999999996</v>
      </c>
      <c r="G17" s="7">
        <v>4.28</v>
      </c>
      <c r="H17" s="7">
        <v>0</v>
      </c>
      <c r="I17" s="7">
        <v>1.87</v>
      </c>
      <c r="J17" s="7">
        <v>1.22</v>
      </c>
    </row>
    <row r="18" spans="1:10" ht="15">
      <c r="A18" s="1">
        <f t="shared" si="0"/>
        <v>5</v>
      </c>
      <c r="B18" s="2" t="s">
        <v>85</v>
      </c>
      <c r="C18" s="26">
        <v>290.31</v>
      </c>
      <c r="D18" s="7">
        <f t="shared" si="1"/>
        <v>11.62</v>
      </c>
      <c r="E18" s="7">
        <f>1.15+0.2+0.07+0.22+0.09</f>
        <v>1.73</v>
      </c>
      <c r="F18" s="7">
        <f>1.5+0.8+0.06+0.1+0.8+0.04</f>
        <v>3.3</v>
      </c>
      <c r="G18" s="7">
        <v>3.5</v>
      </c>
      <c r="H18" s="7">
        <v>0</v>
      </c>
      <c r="I18" s="7">
        <v>1.87</v>
      </c>
      <c r="J18" s="7">
        <v>1.22</v>
      </c>
    </row>
    <row r="19" spans="1:10" ht="15">
      <c r="A19" s="1">
        <f t="shared" si="0"/>
        <v>6</v>
      </c>
      <c r="B19" s="2" t="s">
        <v>106</v>
      </c>
      <c r="C19" s="26">
        <v>37.37</v>
      </c>
      <c r="D19" s="7">
        <f t="shared" si="1"/>
        <v>13.410000000000002</v>
      </c>
      <c r="E19" s="7">
        <v>2.19</v>
      </c>
      <c r="F19" s="7">
        <v>3.85</v>
      </c>
      <c r="G19" s="7">
        <v>4.28</v>
      </c>
      <c r="H19" s="7">
        <v>0</v>
      </c>
      <c r="I19" s="7">
        <v>1.87</v>
      </c>
      <c r="J19" s="7">
        <v>1.22</v>
      </c>
    </row>
    <row r="20" spans="1:10" ht="15">
      <c r="A20" s="1">
        <f t="shared" si="0"/>
        <v>7</v>
      </c>
      <c r="B20" s="2" t="s">
        <v>86</v>
      </c>
      <c r="C20" s="26">
        <v>295.34</v>
      </c>
      <c r="D20" s="7">
        <f t="shared" si="1"/>
        <v>13.410000000000002</v>
      </c>
      <c r="E20" s="7">
        <v>2.19</v>
      </c>
      <c r="F20" s="7">
        <v>3.85</v>
      </c>
      <c r="G20" s="7">
        <v>4.28</v>
      </c>
      <c r="H20" s="7">
        <v>0</v>
      </c>
      <c r="I20" s="7">
        <v>1.87</v>
      </c>
      <c r="J20" s="7">
        <v>1.22</v>
      </c>
    </row>
    <row r="21" spans="1:10" ht="15">
      <c r="A21" s="1">
        <f t="shared" si="0"/>
        <v>8</v>
      </c>
      <c r="B21" s="2" t="s">
        <v>6</v>
      </c>
      <c r="C21" s="26">
        <v>32.55</v>
      </c>
      <c r="D21" s="7">
        <f t="shared" si="1"/>
        <v>10.820000000000002</v>
      </c>
      <c r="E21" s="7">
        <v>1.73</v>
      </c>
      <c r="F21" s="7">
        <f>3.3-0.8</f>
        <v>2.5</v>
      </c>
      <c r="G21" s="7">
        <v>3.5</v>
      </c>
      <c r="H21" s="7">
        <v>0</v>
      </c>
      <c r="I21" s="7">
        <v>1.87</v>
      </c>
      <c r="J21" s="7">
        <v>1.22</v>
      </c>
    </row>
    <row r="22" spans="1:10" ht="15">
      <c r="A22" s="1">
        <f t="shared" si="0"/>
        <v>9</v>
      </c>
      <c r="B22" s="2" t="s">
        <v>7</v>
      </c>
      <c r="C22" s="26">
        <v>0</v>
      </c>
      <c r="D22" s="7">
        <f t="shared" si="1"/>
        <v>13.410000000000002</v>
      </c>
      <c r="E22" s="7">
        <v>2.19</v>
      </c>
      <c r="F22" s="7">
        <v>3.85</v>
      </c>
      <c r="G22" s="7">
        <v>4.28</v>
      </c>
      <c r="H22" s="7">
        <v>0</v>
      </c>
      <c r="I22" s="7">
        <v>1.87</v>
      </c>
      <c r="J22" s="7">
        <v>1.22</v>
      </c>
    </row>
    <row r="23" spans="1:10" ht="15">
      <c r="A23" s="1">
        <f t="shared" si="0"/>
        <v>10</v>
      </c>
      <c r="B23" s="2" t="s">
        <v>95</v>
      </c>
      <c r="C23" s="26">
        <v>121.6</v>
      </c>
      <c r="D23" s="7">
        <f t="shared" si="1"/>
        <v>16.12</v>
      </c>
      <c r="E23" s="7">
        <v>2.19</v>
      </c>
      <c r="F23" s="7">
        <v>3.85</v>
      </c>
      <c r="G23" s="7">
        <v>4.28</v>
      </c>
      <c r="H23" s="7">
        <v>2.71</v>
      </c>
      <c r="I23" s="7">
        <v>1.87</v>
      </c>
      <c r="J23" s="7">
        <v>1.22</v>
      </c>
    </row>
    <row r="24" spans="1:10" ht="15">
      <c r="A24" s="1">
        <f t="shared" si="0"/>
        <v>11</v>
      </c>
      <c r="B24" s="2" t="s">
        <v>9</v>
      </c>
      <c r="C24" s="26">
        <v>513.63</v>
      </c>
      <c r="D24" s="7">
        <f t="shared" si="1"/>
        <v>13.410000000000002</v>
      </c>
      <c r="E24" s="7">
        <v>2.19</v>
      </c>
      <c r="F24" s="7">
        <v>3.85</v>
      </c>
      <c r="G24" s="7">
        <v>4.28</v>
      </c>
      <c r="H24" s="7">
        <v>0</v>
      </c>
      <c r="I24" s="7">
        <v>1.87</v>
      </c>
      <c r="J24" s="7">
        <v>1.22</v>
      </c>
    </row>
    <row r="25" spans="1:10" ht="15">
      <c r="A25" s="1">
        <f t="shared" si="0"/>
        <v>12</v>
      </c>
      <c r="B25" s="2" t="s">
        <v>67</v>
      </c>
      <c r="C25" s="26">
        <v>40.1</v>
      </c>
      <c r="D25" s="7">
        <f t="shared" si="1"/>
        <v>10.820000000000002</v>
      </c>
      <c r="E25" s="7">
        <v>1.73</v>
      </c>
      <c r="F25" s="7">
        <v>2.5</v>
      </c>
      <c r="G25" s="7">
        <v>3.5</v>
      </c>
      <c r="H25" s="7">
        <v>0</v>
      </c>
      <c r="I25" s="7">
        <v>1.87</v>
      </c>
      <c r="J25" s="7">
        <v>1.22</v>
      </c>
    </row>
    <row r="26" spans="1:10" ht="15">
      <c r="A26" s="1">
        <f t="shared" si="0"/>
        <v>13</v>
      </c>
      <c r="B26" s="2" t="s">
        <v>104</v>
      </c>
      <c r="C26" s="26">
        <v>229.88</v>
      </c>
      <c r="D26" s="7">
        <f t="shared" si="1"/>
        <v>13.410000000000002</v>
      </c>
      <c r="E26" s="7">
        <v>2.19</v>
      </c>
      <c r="F26" s="7">
        <v>3.85</v>
      </c>
      <c r="G26" s="7">
        <v>4.28</v>
      </c>
      <c r="H26" s="7">
        <v>0</v>
      </c>
      <c r="I26" s="7">
        <v>1.87</v>
      </c>
      <c r="J26" s="7">
        <v>1.22</v>
      </c>
    </row>
    <row r="27" spans="1:10" ht="15">
      <c r="A27" s="1">
        <f t="shared" si="0"/>
        <v>14</v>
      </c>
      <c r="B27" s="2" t="s">
        <v>8</v>
      </c>
      <c r="C27" s="26">
        <v>284.31</v>
      </c>
      <c r="D27" s="7">
        <f t="shared" si="1"/>
        <v>13.410000000000002</v>
      </c>
      <c r="E27" s="7">
        <v>2.19</v>
      </c>
      <c r="F27" s="7">
        <v>3.85</v>
      </c>
      <c r="G27" s="7">
        <v>4.28</v>
      </c>
      <c r="H27" s="7">
        <v>0</v>
      </c>
      <c r="I27" s="7">
        <v>1.87</v>
      </c>
      <c r="J27" s="7">
        <v>1.22</v>
      </c>
    </row>
    <row r="28" spans="1:10" ht="15">
      <c r="A28" s="1">
        <f t="shared" si="0"/>
        <v>15</v>
      </c>
      <c r="B28" s="2" t="s">
        <v>52</v>
      </c>
      <c r="C28" s="26">
        <v>253.84</v>
      </c>
      <c r="D28" s="7">
        <f t="shared" si="1"/>
        <v>11.62</v>
      </c>
      <c r="E28" s="7">
        <f>1.15+0.2+0.07+0.22+0.09</f>
        <v>1.73</v>
      </c>
      <c r="F28" s="7">
        <f>1.5+0.8+0.06+0.1+0.8+0.04</f>
        <v>3.3</v>
      </c>
      <c r="G28" s="7">
        <v>3.5</v>
      </c>
      <c r="H28" s="7">
        <v>0</v>
      </c>
      <c r="I28" s="32">
        <v>1.87</v>
      </c>
      <c r="J28" s="7">
        <v>1.22</v>
      </c>
    </row>
    <row r="29" spans="1:10" ht="15">
      <c r="A29" s="1">
        <f t="shared" si="0"/>
        <v>16</v>
      </c>
      <c r="B29" s="2" t="s">
        <v>11</v>
      </c>
      <c r="C29" s="26">
        <v>534.87</v>
      </c>
      <c r="D29" s="7">
        <f t="shared" si="1"/>
        <v>13.410000000000002</v>
      </c>
      <c r="E29" s="7">
        <v>2.19</v>
      </c>
      <c r="F29" s="7">
        <v>3.85</v>
      </c>
      <c r="G29" s="7">
        <v>4.28</v>
      </c>
      <c r="H29" s="7">
        <v>0</v>
      </c>
      <c r="I29" s="32">
        <v>1.87</v>
      </c>
      <c r="J29" s="7">
        <v>1.22</v>
      </c>
    </row>
    <row r="30" spans="1:10" ht="15">
      <c r="A30" s="1">
        <f t="shared" si="0"/>
        <v>17</v>
      </c>
      <c r="B30" s="2" t="s">
        <v>12</v>
      </c>
      <c r="C30" s="26">
        <v>0</v>
      </c>
      <c r="D30" s="7">
        <f t="shared" si="1"/>
        <v>7.73</v>
      </c>
      <c r="E30" s="7">
        <f>1.15+0.2+0.07+0.22+0.09</f>
        <v>1.73</v>
      </c>
      <c r="F30" s="7">
        <f>1.5+0.8+0.06+0.1+0.04</f>
        <v>2.5</v>
      </c>
      <c r="G30" s="7">
        <v>3.5</v>
      </c>
      <c r="H30" s="7">
        <v>0</v>
      </c>
      <c r="I30" s="32">
        <v>0</v>
      </c>
      <c r="J30" s="7">
        <v>0</v>
      </c>
    </row>
    <row r="31" spans="1:10" ht="15">
      <c r="A31" s="1">
        <f t="shared" si="0"/>
        <v>18</v>
      </c>
      <c r="B31" s="2" t="s">
        <v>87</v>
      </c>
      <c r="C31" s="26">
        <v>112.96</v>
      </c>
      <c r="D31" s="7">
        <f t="shared" si="1"/>
        <v>13.410000000000002</v>
      </c>
      <c r="E31" s="7">
        <v>2.19</v>
      </c>
      <c r="F31" s="7">
        <v>3.85</v>
      </c>
      <c r="G31" s="7">
        <v>4.28</v>
      </c>
      <c r="H31" s="7">
        <v>0</v>
      </c>
      <c r="I31" s="32">
        <v>1.87</v>
      </c>
      <c r="J31" s="7">
        <v>1.22</v>
      </c>
    </row>
    <row r="32" spans="1:10" ht="15">
      <c r="A32" s="1">
        <f t="shared" si="0"/>
        <v>19</v>
      </c>
      <c r="B32" s="2" t="s">
        <v>88</v>
      </c>
      <c r="C32" s="26">
        <v>384.47</v>
      </c>
      <c r="D32" s="7">
        <f t="shared" si="1"/>
        <v>13.410000000000002</v>
      </c>
      <c r="E32" s="7">
        <v>2.19</v>
      </c>
      <c r="F32" s="7">
        <v>3.85</v>
      </c>
      <c r="G32" s="7">
        <v>4.28</v>
      </c>
      <c r="H32" s="7">
        <v>0</v>
      </c>
      <c r="I32" s="32">
        <v>1.87</v>
      </c>
      <c r="J32" s="7">
        <v>1.22</v>
      </c>
    </row>
    <row r="33" spans="1:10" ht="15">
      <c r="A33" s="1">
        <f t="shared" si="0"/>
        <v>20</v>
      </c>
      <c r="B33" s="2" t="s">
        <v>91</v>
      </c>
      <c r="C33" s="26">
        <v>116.76</v>
      </c>
      <c r="D33" s="7">
        <f t="shared" si="1"/>
        <v>13.410000000000002</v>
      </c>
      <c r="E33" s="7">
        <v>2.19</v>
      </c>
      <c r="F33" s="7">
        <v>3.85</v>
      </c>
      <c r="G33" s="7">
        <v>4.28</v>
      </c>
      <c r="H33" s="7">
        <v>0</v>
      </c>
      <c r="I33" s="32">
        <v>1.87</v>
      </c>
      <c r="J33" s="7">
        <v>1.22</v>
      </c>
    </row>
    <row r="34" spans="1:10" ht="15">
      <c r="A34" s="1">
        <f t="shared" si="0"/>
        <v>21</v>
      </c>
      <c r="B34" s="2" t="s">
        <v>1</v>
      </c>
      <c r="C34" s="26">
        <v>338.37</v>
      </c>
      <c r="D34" s="7">
        <f t="shared" si="1"/>
        <v>13.410000000000002</v>
      </c>
      <c r="E34" s="7">
        <v>2.19</v>
      </c>
      <c r="F34" s="7">
        <v>3.85</v>
      </c>
      <c r="G34" s="7">
        <v>4.28</v>
      </c>
      <c r="H34" s="7">
        <v>0</v>
      </c>
      <c r="I34" s="32">
        <v>1.87</v>
      </c>
      <c r="J34" s="7">
        <v>1.22</v>
      </c>
    </row>
    <row r="35" spans="1:10" ht="15">
      <c r="A35" s="1">
        <f t="shared" si="0"/>
        <v>22</v>
      </c>
      <c r="B35" s="2" t="s">
        <v>92</v>
      </c>
      <c r="C35" s="26">
        <v>0</v>
      </c>
      <c r="D35" s="7">
        <f t="shared" si="1"/>
        <v>13.410000000000002</v>
      </c>
      <c r="E35" s="7">
        <v>2.19</v>
      </c>
      <c r="F35" s="7">
        <v>3.85</v>
      </c>
      <c r="G35" s="7">
        <v>4.28</v>
      </c>
      <c r="H35" s="7">
        <v>0</v>
      </c>
      <c r="I35" s="32">
        <v>1.87</v>
      </c>
      <c r="J35" s="7">
        <v>1.22</v>
      </c>
    </row>
    <row r="36" spans="1:10" ht="15">
      <c r="A36" s="1">
        <f t="shared" si="0"/>
        <v>23</v>
      </c>
      <c r="B36" s="2" t="s">
        <v>98</v>
      </c>
      <c r="C36" s="26">
        <v>160.5</v>
      </c>
      <c r="D36" s="7">
        <f t="shared" si="1"/>
        <v>13.410000000000002</v>
      </c>
      <c r="E36" s="7">
        <v>2.19</v>
      </c>
      <c r="F36" s="7">
        <v>3.85</v>
      </c>
      <c r="G36" s="7">
        <v>4.28</v>
      </c>
      <c r="H36" s="7">
        <v>0</v>
      </c>
      <c r="I36" s="32">
        <v>1.87</v>
      </c>
      <c r="J36" s="7">
        <v>1.22</v>
      </c>
    </row>
    <row r="37" spans="1:10" ht="15">
      <c r="A37" s="1">
        <f t="shared" si="0"/>
        <v>24</v>
      </c>
      <c r="B37" s="2" t="s">
        <v>103</v>
      </c>
      <c r="C37" s="26">
        <v>200.73</v>
      </c>
      <c r="D37" s="7">
        <f t="shared" si="1"/>
        <v>13.410000000000002</v>
      </c>
      <c r="E37" s="7">
        <v>2.19</v>
      </c>
      <c r="F37" s="7">
        <v>3.85</v>
      </c>
      <c r="G37" s="7">
        <v>4.28</v>
      </c>
      <c r="H37" s="7">
        <v>0</v>
      </c>
      <c r="I37" s="32">
        <v>1.87</v>
      </c>
      <c r="J37" s="7">
        <v>1.22</v>
      </c>
    </row>
    <row r="38" spans="1:10" ht="15">
      <c r="A38" s="1">
        <f t="shared" si="0"/>
        <v>25</v>
      </c>
      <c r="B38" s="2" t="s">
        <v>93</v>
      </c>
      <c r="C38" s="26">
        <v>135.66</v>
      </c>
      <c r="D38" s="7">
        <f t="shared" si="1"/>
        <v>13.410000000000002</v>
      </c>
      <c r="E38" s="7">
        <v>2.19</v>
      </c>
      <c r="F38" s="7">
        <v>3.85</v>
      </c>
      <c r="G38" s="7">
        <v>4.28</v>
      </c>
      <c r="H38" s="7">
        <v>0</v>
      </c>
      <c r="I38" s="32">
        <v>1.87</v>
      </c>
      <c r="J38" s="7">
        <v>1.22</v>
      </c>
    </row>
    <row r="39" spans="1:10" ht="15">
      <c r="A39" s="1">
        <f t="shared" si="0"/>
        <v>26</v>
      </c>
      <c r="B39" s="2" t="s">
        <v>94</v>
      </c>
      <c r="C39" s="26">
        <v>291.82</v>
      </c>
      <c r="D39" s="7">
        <f t="shared" si="1"/>
        <v>13.410000000000002</v>
      </c>
      <c r="E39" s="7">
        <v>2.19</v>
      </c>
      <c r="F39" s="7">
        <v>3.85</v>
      </c>
      <c r="G39" s="7">
        <v>4.28</v>
      </c>
      <c r="H39" s="7">
        <v>0</v>
      </c>
      <c r="I39" s="32">
        <v>1.87</v>
      </c>
      <c r="J39" s="7">
        <v>1.22</v>
      </c>
    </row>
    <row r="40" spans="1:10" ht="15">
      <c r="A40" s="1">
        <f t="shared" si="0"/>
        <v>27</v>
      </c>
      <c r="B40" s="2" t="s">
        <v>13</v>
      </c>
      <c r="C40" s="26">
        <v>102.9</v>
      </c>
      <c r="D40" s="7">
        <f t="shared" si="1"/>
        <v>13.410000000000002</v>
      </c>
      <c r="E40" s="7">
        <v>2.19</v>
      </c>
      <c r="F40" s="7">
        <v>3.85</v>
      </c>
      <c r="G40" s="7">
        <v>4.28</v>
      </c>
      <c r="H40" s="7">
        <v>0</v>
      </c>
      <c r="I40" s="32">
        <v>1.87</v>
      </c>
      <c r="J40" s="7">
        <v>1.22</v>
      </c>
    </row>
    <row r="41" spans="1:10" ht="15">
      <c r="A41" s="1">
        <f t="shared" si="0"/>
        <v>28</v>
      </c>
      <c r="B41" s="2" t="s">
        <v>96</v>
      </c>
      <c r="C41" s="26">
        <v>217.1</v>
      </c>
      <c r="D41" s="7">
        <f t="shared" si="1"/>
        <v>16.12</v>
      </c>
      <c r="E41" s="7">
        <v>2.19</v>
      </c>
      <c r="F41" s="7">
        <v>3.85</v>
      </c>
      <c r="G41" s="7">
        <v>4.28</v>
      </c>
      <c r="H41" s="7">
        <v>2.71</v>
      </c>
      <c r="I41" s="32">
        <v>1.87</v>
      </c>
      <c r="J41" s="7">
        <v>1.22</v>
      </c>
    </row>
    <row r="42" spans="1:10" ht="15">
      <c r="A42" s="1">
        <f t="shared" si="0"/>
        <v>29</v>
      </c>
      <c r="B42" s="2" t="s">
        <v>97</v>
      </c>
      <c r="C42" s="26">
        <v>75.2</v>
      </c>
      <c r="D42" s="7">
        <f t="shared" si="1"/>
        <v>13.410000000000002</v>
      </c>
      <c r="E42" s="7">
        <v>2.19</v>
      </c>
      <c r="F42" s="7">
        <v>3.85</v>
      </c>
      <c r="G42" s="7">
        <v>4.28</v>
      </c>
      <c r="H42" s="7">
        <v>0</v>
      </c>
      <c r="I42" s="32">
        <v>1.87</v>
      </c>
      <c r="J42" s="7">
        <v>1.22</v>
      </c>
    </row>
    <row r="43" spans="1:10" ht="15">
      <c r="A43" s="1">
        <f t="shared" si="0"/>
        <v>30</v>
      </c>
      <c r="B43" s="2" t="s">
        <v>99</v>
      </c>
      <c r="C43" s="26">
        <v>1161.2</v>
      </c>
      <c r="D43" s="7">
        <f t="shared" si="1"/>
        <v>16.12</v>
      </c>
      <c r="E43" s="7">
        <v>2.19</v>
      </c>
      <c r="F43" s="7">
        <v>3.85</v>
      </c>
      <c r="G43" s="7">
        <v>4.28</v>
      </c>
      <c r="H43" s="7">
        <v>2.71</v>
      </c>
      <c r="I43" s="32">
        <v>1.87</v>
      </c>
      <c r="J43" s="7">
        <v>1.22</v>
      </c>
    </row>
    <row r="44" spans="1:10" ht="15">
      <c r="A44" s="1">
        <f t="shared" si="0"/>
        <v>31</v>
      </c>
      <c r="B44" s="2" t="s">
        <v>0</v>
      </c>
      <c r="C44" s="26">
        <v>346.5</v>
      </c>
      <c r="D44" s="7">
        <f t="shared" si="1"/>
        <v>13.410000000000002</v>
      </c>
      <c r="E44" s="7">
        <v>2.19</v>
      </c>
      <c r="F44" s="7">
        <v>3.85</v>
      </c>
      <c r="G44" s="7">
        <v>4.28</v>
      </c>
      <c r="H44" s="7">
        <v>0</v>
      </c>
      <c r="I44" s="32">
        <v>1.87</v>
      </c>
      <c r="J44" s="7">
        <v>1.22</v>
      </c>
    </row>
    <row r="45" spans="1:10" ht="15">
      <c r="A45" s="1">
        <f t="shared" si="0"/>
        <v>32</v>
      </c>
      <c r="B45" s="2" t="s">
        <v>73</v>
      </c>
      <c r="C45" s="26">
        <v>208.76</v>
      </c>
      <c r="D45" s="7">
        <f t="shared" si="1"/>
        <v>13.410000000000002</v>
      </c>
      <c r="E45" s="7">
        <v>2.19</v>
      </c>
      <c r="F45" s="7">
        <v>3.85</v>
      </c>
      <c r="G45" s="7">
        <v>4.28</v>
      </c>
      <c r="H45" s="7">
        <v>0</v>
      </c>
      <c r="I45" s="32">
        <v>1.87</v>
      </c>
      <c r="J45" s="7">
        <v>1.22</v>
      </c>
    </row>
    <row r="46" spans="1:10" ht="15">
      <c r="A46" s="1">
        <f t="shared" si="0"/>
        <v>33</v>
      </c>
      <c r="B46" s="2" t="s">
        <v>102</v>
      </c>
      <c r="C46" s="26">
        <v>1989.8</v>
      </c>
      <c r="D46" s="7">
        <f t="shared" si="1"/>
        <v>13.410000000000002</v>
      </c>
      <c r="E46" s="7">
        <v>2.19</v>
      </c>
      <c r="F46" s="7">
        <v>3.85</v>
      </c>
      <c r="G46" s="7">
        <v>4.28</v>
      </c>
      <c r="H46" s="7">
        <v>0</v>
      </c>
      <c r="I46" s="32">
        <v>1.87</v>
      </c>
      <c r="J46" s="7">
        <v>1.22</v>
      </c>
    </row>
    <row r="47" spans="1:10" ht="15">
      <c r="A47" s="1">
        <f t="shared" si="0"/>
        <v>34</v>
      </c>
      <c r="B47" s="2" t="s">
        <v>50</v>
      </c>
      <c r="C47" s="26">
        <v>319.47</v>
      </c>
      <c r="D47" s="7">
        <f t="shared" si="1"/>
        <v>13.410000000000002</v>
      </c>
      <c r="E47" s="7">
        <v>2.19</v>
      </c>
      <c r="F47" s="7">
        <v>3.85</v>
      </c>
      <c r="G47" s="7">
        <v>4.28</v>
      </c>
      <c r="H47" s="7">
        <v>0</v>
      </c>
      <c r="I47" s="32">
        <v>1.87</v>
      </c>
      <c r="J47" s="7">
        <v>1.22</v>
      </c>
    </row>
    <row r="48" spans="1:10" ht="15">
      <c r="A48" s="1">
        <f t="shared" si="0"/>
        <v>35</v>
      </c>
      <c r="B48" s="2" t="s">
        <v>51</v>
      </c>
      <c r="C48" s="26">
        <v>35.9</v>
      </c>
      <c r="D48" s="7">
        <f t="shared" si="1"/>
        <v>13.410000000000002</v>
      </c>
      <c r="E48" s="7">
        <v>2.19</v>
      </c>
      <c r="F48" s="7">
        <v>3.85</v>
      </c>
      <c r="G48" s="7">
        <v>4.28</v>
      </c>
      <c r="H48" s="7">
        <v>0</v>
      </c>
      <c r="I48" s="32">
        <v>1.87</v>
      </c>
      <c r="J48" s="7">
        <v>1.22</v>
      </c>
    </row>
    <row r="49" spans="1:10" ht="15">
      <c r="A49" s="1">
        <f t="shared" si="0"/>
        <v>36</v>
      </c>
      <c r="B49" s="2" t="s">
        <v>89</v>
      </c>
      <c r="C49" s="26">
        <v>268.51</v>
      </c>
      <c r="D49" s="7">
        <f t="shared" si="1"/>
        <v>13.410000000000002</v>
      </c>
      <c r="E49" s="7">
        <v>2.19</v>
      </c>
      <c r="F49" s="7">
        <v>3.85</v>
      </c>
      <c r="G49" s="7">
        <v>4.28</v>
      </c>
      <c r="H49" s="7">
        <v>0</v>
      </c>
      <c r="I49" s="32">
        <v>1.87</v>
      </c>
      <c r="J49" s="7">
        <v>1.22</v>
      </c>
    </row>
    <row r="50" spans="1:10" ht="15">
      <c r="A50" s="1">
        <f t="shared" si="0"/>
        <v>37</v>
      </c>
      <c r="B50" s="2" t="s">
        <v>90</v>
      </c>
      <c r="C50" s="26">
        <v>215.1</v>
      </c>
      <c r="D50" s="7">
        <f t="shared" si="1"/>
        <v>13.410000000000002</v>
      </c>
      <c r="E50" s="7">
        <v>2.19</v>
      </c>
      <c r="F50" s="7">
        <v>3.85</v>
      </c>
      <c r="G50" s="7">
        <v>4.28</v>
      </c>
      <c r="H50" s="7">
        <v>0</v>
      </c>
      <c r="I50" s="32">
        <v>1.87</v>
      </c>
      <c r="J50" s="7">
        <v>1.22</v>
      </c>
    </row>
    <row r="51" spans="1:10" ht="15">
      <c r="A51" s="1">
        <f t="shared" si="0"/>
        <v>38</v>
      </c>
      <c r="B51" s="2" t="s">
        <v>10</v>
      </c>
      <c r="C51" s="26">
        <v>169.7</v>
      </c>
      <c r="D51" s="7">
        <f t="shared" si="1"/>
        <v>13.410000000000002</v>
      </c>
      <c r="E51" s="7">
        <v>2.19</v>
      </c>
      <c r="F51" s="7">
        <v>3.85</v>
      </c>
      <c r="G51" s="7">
        <v>4.28</v>
      </c>
      <c r="H51" s="7">
        <v>0</v>
      </c>
      <c r="I51" s="32">
        <v>1.87</v>
      </c>
      <c r="J51" s="7">
        <v>1.22</v>
      </c>
    </row>
    <row r="52" spans="1:10" ht="18">
      <c r="A52" s="19" t="s">
        <v>75</v>
      </c>
      <c r="B52" s="19"/>
      <c r="C52" s="27"/>
      <c r="D52" s="7"/>
      <c r="E52" s="7"/>
      <c r="F52" s="7"/>
      <c r="G52" s="7"/>
      <c r="H52" s="7"/>
      <c r="I52" s="32"/>
      <c r="J52" s="7"/>
    </row>
    <row r="53" spans="1:10" ht="15">
      <c r="A53" s="1">
        <f>A51+1</f>
        <v>39</v>
      </c>
      <c r="B53" s="2" t="s">
        <v>46</v>
      </c>
      <c r="C53" s="26">
        <v>121.6</v>
      </c>
      <c r="D53" s="7">
        <f t="shared" si="1"/>
        <v>13.410000000000002</v>
      </c>
      <c r="E53" s="7">
        <v>2.19</v>
      </c>
      <c r="F53" s="7">
        <v>3.85</v>
      </c>
      <c r="G53" s="7">
        <v>4.28</v>
      </c>
      <c r="H53" s="7">
        <v>0</v>
      </c>
      <c r="I53" s="32">
        <v>1.87</v>
      </c>
      <c r="J53" s="7">
        <v>1.22</v>
      </c>
    </row>
    <row r="54" spans="1:10" ht="15">
      <c r="A54" s="1">
        <f aca="true" t="shared" si="2" ref="A54:A80">A53+1</f>
        <v>40</v>
      </c>
      <c r="B54" s="2" t="s">
        <v>47</v>
      </c>
      <c r="C54" s="26">
        <v>178.58</v>
      </c>
      <c r="D54" s="7">
        <f t="shared" si="1"/>
        <v>13.410000000000002</v>
      </c>
      <c r="E54" s="7">
        <v>2.19</v>
      </c>
      <c r="F54" s="7">
        <v>3.85</v>
      </c>
      <c r="G54" s="7">
        <v>4.28</v>
      </c>
      <c r="H54" s="7">
        <v>0</v>
      </c>
      <c r="I54" s="7">
        <v>1.87</v>
      </c>
      <c r="J54" s="7">
        <v>1.22</v>
      </c>
    </row>
    <row r="55" spans="1:10" ht="15">
      <c r="A55" s="1">
        <f t="shared" si="2"/>
        <v>41</v>
      </c>
      <c r="B55" s="2" t="s">
        <v>48</v>
      </c>
      <c r="C55" s="26">
        <v>254.97</v>
      </c>
      <c r="D55" s="7">
        <f t="shared" si="1"/>
        <v>13.410000000000002</v>
      </c>
      <c r="E55" s="7">
        <v>2.19</v>
      </c>
      <c r="F55" s="7">
        <v>3.85</v>
      </c>
      <c r="G55" s="7">
        <v>4.28</v>
      </c>
      <c r="H55" s="7">
        <v>0</v>
      </c>
      <c r="I55" s="7">
        <v>1.87</v>
      </c>
      <c r="J55" s="7">
        <v>1.22</v>
      </c>
    </row>
    <row r="56" spans="1:10" ht="15">
      <c r="A56" s="1">
        <f t="shared" si="2"/>
        <v>42</v>
      </c>
      <c r="B56" s="2" t="s">
        <v>49</v>
      </c>
      <c r="C56" s="26">
        <v>216.99</v>
      </c>
      <c r="D56" s="7">
        <f t="shared" si="1"/>
        <v>13.410000000000002</v>
      </c>
      <c r="E56" s="7">
        <v>2.19</v>
      </c>
      <c r="F56" s="7">
        <v>3.85</v>
      </c>
      <c r="G56" s="7">
        <v>4.28</v>
      </c>
      <c r="H56" s="7">
        <v>0</v>
      </c>
      <c r="I56" s="7">
        <v>1.87</v>
      </c>
      <c r="J56" s="7">
        <v>1.22</v>
      </c>
    </row>
    <row r="57" spans="1:10" ht="15">
      <c r="A57" s="1">
        <f t="shared" si="2"/>
        <v>43</v>
      </c>
      <c r="B57" s="8" t="s">
        <v>65</v>
      </c>
      <c r="C57" s="26">
        <v>62.57</v>
      </c>
      <c r="D57" s="7">
        <f t="shared" si="1"/>
        <v>13.410000000000002</v>
      </c>
      <c r="E57" s="7">
        <v>2.19</v>
      </c>
      <c r="F57" s="7">
        <v>3.85</v>
      </c>
      <c r="G57" s="7">
        <v>4.28</v>
      </c>
      <c r="H57" s="7">
        <v>0</v>
      </c>
      <c r="I57" s="7">
        <v>1.87</v>
      </c>
      <c r="J57" s="7">
        <v>1.22</v>
      </c>
    </row>
    <row r="58" spans="1:10" ht="15">
      <c r="A58" s="1">
        <f t="shared" si="2"/>
        <v>44</v>
      </c>
      <c r="B58" s="2" t="s">
        <v>58</v>
      </c>
      <c r="C58" s="26">
        <v>66.5</v>
      </c>
      <c r="D58" s="7">
        <f t="shared" si="1"/>
        <v>4.84</v>
      </c>
      <c r="E58" s="7">
        <f>0.7+0.13+0.06+0.15+0.07</f>
        <v>1.1099999999999999</v>
      </c>
      <c r="F58" s="7">
        <f>0.96+0.04+0.07+0.38+0.03</f>
        <v>1.4800000000000002</v>
      </c>
      <c r="G58" s="7">
        <v>2.25</v>
      </c>
      <c r="H58" s="7">
        <v>0</v>
      </c>
      <c r="I58" s="7">
        <v>0</v>
      </c>
      <c r="J58" s="7">
        <v>0</v>
      </c>
    </row>
    <row r="59" spans="1:10" ht="15">
      <c r="A59" s="1">
        <f t="shared" si="2"/>
        <v>45</v>
      </c>
      <c r="B59" s="2" t="s">
        <v>59</v>
      </c>
      <c r="C59" s="26">
        <v>94.1</v>
      </c>
      <c r="D59" s="7">
        <f t="shared" si="1"/>
        <v>4.84</v>
      </c>
      <c r="E59" s="7">
        <f aca="true" t="shared" si="3" ref="E59:E64">0.7+0.13+0.06+0.15+0.07</f>
        <v>1.1099999999999999</v>
      </c>
      <c r="F59" s="7">
        <f aca="true" t="shared" si="4" ref="F59:F64">0.96+0.04+0.07+0.38+0.03</f>
        <v>1.4800000000000002</v>
      </c>
      <c r="G59" s="7">
        <v>2.25</v>
      </c>
      <c r="H59" s="7">
        <v>0</v>
      </c>
      <c r="I59" s="7">
        <v>0</v>
      </c>
      <c r="J59" s="7">
        <v>0</v>
      </c>
    </row>
    <row r="60" spans="1:10" ht="15">
      <c r="A60" s="1">
        <f t="shared" si="2"/>
        <v>46</v>
      </c>
      <c r="B60" s="2" t="s">
        <v>60</v>
      </c>
      <c r="C60" s="26">
        <v>170.75</v>
      </c>
      <c r="D60" s="7">
        <f t="shared" si="1"/>
        <v>4.84</v>
      </c>
      <c r="E60" s="7">
        <f t="shared" si="3"/>
        <v>1.1099999999999999</v>
      </c>
      <c r="F60" s="7">
        <f t="shared" si="4"/>
        <v>1.4800000000000002</v>
      </c>
      <c r="G60" s="7">
        <v>2.25</v>
      </c>
      <c r="H60" s="7">
        <v>0</v>
      </c>
      <c r="I60" s="7">
        <v>0</v>
      </c>
      <c r="J60" s="7">
        <v>0</v>
      </c>
    </row>
    <row r="61" spans="1:10" ht="15">
      <c r="A61" s="1">
        <f t="shared" si="2"/>
        <v>47</v>
      </c>
      <c r="B61" s="2" t="s">
        <v>63</v>
      </c>
      <c r="C61" s="26">
        <v>86.91</v>
      </c>
      <c r="D61" s="7">
        <f t="shared" si="1"/>
        <v>4.84</v>
      </c>
      <c r="E61" s="7">
        <f t="shared" si="3"/>
        <v>1.1099999999999999</v>
      </c>
      <c r="F61" s="7">
        <f t="shared" si="4"/>
        <v>1.4800000000000002</v>
      </c>
      <c r="G61" s="7">
        <v>2.25</v>
      </c>
      <c r="H61" s="7">
        <v>0</v>
      </c>
      <c r="I61" s="7">
        <v>0</v>
      </c>
      <c r="J61" s="7">
        <v>0</v>
      </c>
    </row>
    <row r="62" spans="1:10" ht="15">
      <c r="A62" s="1">
        <f t="shared" si="2"/>
        <v>48</v>
      </c>
      <c r="B62" s="2" t="s">
        <v>61</v>
      </c>
      <c r="C62" s="26">
        <v>0</v>
      </c>
      <c r="D62" s="7">
        <f t="shared" si="1"/>
        <v>4.84</v>
      </c>
      <c r="E62" s="7">
        <f t="shared" si="3"/>
        <v>1.1099999999999999</v>
      </c>
      <c r="F62" s="7">
        <f t="shared" si="4"/>
        <v>1.4800000000000002</v>
      </c>
      <c r="G62" s="7">
        <v>2.25</v>
      </c>
      <c r="H62" s="7">
        <v>0</v>
      </c>
      <c r="I62" s="7">
        <v>0</v>
      </c>
      <c r="J62" s="7">
        <v>0</v>
      </c>
    </row>
    <row r="63" spans="1:10" ht="15">
      <c r="A63" s="1">
        <f t="shared" si="2"/>
        <v>49</v>
      </c>
      <c r="B63" s="2" t="s">
        <v>62</v>
      </c>
      <c r="C63" s="26">
        <v>44.7</v>
      </c>
      <c r="D63" s="7">
        <f t="shared" si="1"/>
        <v>4.84</v>
      </c>
      <c r="E63" s="7">
        <f t="shared" si="3"/>
        <v>1.1099999999999999</v>
      </c>
      <c r="F63" s="7">
        <f t="shared" si="4"/>
        <v>1.4800000000000002</v>
      </c>
      <c r="G63" s="7">
        <v>2.25</v>
      </c>
      <c r="H63" s="7">
        <v>0</v>
      </c>
      <c r="I63" s="7">
        <v>0</v>
      </c>
      <c r="J63" s="7">
        <v>0</v>
      </c>
    </row>
    <row r="64" spans="1:10" ht="15">
      <c r="A64" s="1">
        <f t="shared" si="2"/>
        <v>50</v>
      </c>
      <c r="B64" s="2" t="s">
        <v>64</v>
      </c>
      <c r="C64" s="26">
        <v>0</v>
      </c>
      <c r="D64" s="7">
        <f t="shared" si="1"/>
        <v>4.84</v>
      </c>
      <c r="E64" s="7">
        <f t="shared" si="3"/>
        <v>1.1099999999999999</v>
      </c>
      <c r="F64" s="7">
        <f t="shared" si="4"/>
        <v>1.4800000000000002</v>
      </c>
      <c r="G64" s="7">
        <v>2.25</v>
      </c>
      <c r="H64" s="7">
        <v>0</v>
      </c>
      <c r="I64" s="7">
        <v>0</v>
      </c>
      <c r="J64" s="7">
        <v>0</v>
      </c>
    </row>
    <row r="65" spans="1:10" ht="15">
      <c r="A65" s="1">
        <f t="shared" si="2"/>
        <v>51</v>
      </c>
      <c r="B65" s="2" t="s">
        <v>45</v>
      </c>
      <c r="C65" s="26">
        <v>37.45</v>
      </c>
      <c r="D65" s="7">
        <f t="shared" si="1"/>
        <v>12.610000000000001</v>
      </c>
      <c r="E65" s="7">
        <v>2.19</v>
      </c>
      <c r="F65" s="7">
        <f>3.85-0.8</f>
        <v>3.05</v>
      </c>
      <c r="G65" s="7">
        <v>4.28</v>
      </c>
      <c r="H65" s="7">
        <v>0</v>
      </c>
      <c r="I65" s="7">
        <v>1.87</v>
      </c>
      <c r="J65" s="7">
        <v>1.22</v>
      </c>
    </row>
    <row r="66" spans="1:10" ht="15">
      <c r="A66" s="1">
        <f t="shared" si="2"/>
        <v>52</v>
      </c>
      <c r="B66" s="13" t="s">
        <v>78</v>
      </c>
      <c r="C66" s="26">
        <v>0</v>
      </c>
      <c r="D66" s="7">
        <f t="shared" si="1"/>
        <v>12.610000000000001</v>
      </c>
      <c r="E66" s="7">
        <v>2.19</v>
      </c>
      <c r="F66" s="7">
        <f>3.85-0.8</f>
        <v>3.05</v>
      </c>
      <c r="G66" s="7">
        <v>4.28</v>
      </c>
      <c r="H66" s="7">
        <v>0</v>
      </c>
      <c r="I66" s="7">
        <v>1.87</v>
      </c>
      <c r="J66" s="7">
        <v>1.22</v>
      </c>
    </row>
    <row r="67" spans="1:10" ht="15">
      <c r="A67" s="1">
        <f t="shared" si="2"/>
        <v>53</v>
      </c>
      <c r="B67" s="13" t="s">
        <v>83</v>
      </c>
      <c r="C67" s="26">
        <v>63.51</v>
      </c>
      <c r="D67" s="7">
        <f t="shared" si="1"/>
        <v>10.820000000000002</v>
      </c>
      <c r="E67" s="7">
        <f>1.15+0.2+0.07+0.22+0.09</f>
        <v>1.73</v>
      </c>
      <c r="F67" s="7">
        <f>1.5+0.8+0.06+0.1+0.04</f>
        <v>2.5</v>
      </c>
      <c r="G67" s="7">
        <v>3.5</v>
      </c>
      <c r="H67" s="7">
        <v>0</v>
      </c>
      <c r="I67" s="7">
        <v>1.87</v>
      </c>
      <c r="J67" s="7">
        <v>1.22</v>
      </c>
    </row>
    <row r="68" spans="1:10" ht="15">
      <c r="A68" s="1">
        <f t="shared" si="2"/>
        <v>54</v>
      </c>
      <c r="B68" s="13" t="s">
        <v>107</v>
      </c>
      <c r="C68" s="26">
        <v>71.79</v>
      </c>
      <c r="D68" s="7">
        <f t="shared" si="1"/>
        <v>13.410000000000002</v>
      </c>
      <c r="E68" s="7">
        <v>2.19</v>
      </c>
      <c r="F68" s="7">
        <v>3.85</v>
      </c>
      <c r="G68" s="7">
        <v>4.28</v>
      </c>
      <c r="H68" s="7">
        <v>0</v>
      </c>
      <c r="I68" s="7">
        <v>1.87</v>
      </c>
      <c r="J68" s="7">
        <v>1.22</v>
      </c>
    </row>
    <row r="69" spans="1:10" ht="15">
      <c r="A69" s="1">
        <f t="shared" si="2"/>
        <v>55</v>
      </c>
      <c r="B69" s="13" t="s">
        <v>108</v>
      </c>
      <c r="C69" s="26">
        <v>111.2</v>
      </c>
      <c r="D69" s="7">
        <f t="shared" si="1"/>
        <v>11.62</v>
      </c>
      <c r="E69" s="7">
        <f>1.15+0.2+0.07+0.22+0.09</f>
        <v>1.73</v>
      </c>
      <c r="F69" s="7">
        <f>1.5+0.8+0.06+0.1+0.8+0.04</f>
        <v>3.3</v>
      </c>
      <c r="G69" s="7">
        <v>3.5</v>
      </c>
      <c r="H69" s="7">
        <v>0</v>
      </c>
      <c r="I69" s="7">
        <v>1.87</v>
      </c>
      <c r="J69" s="7">
        <v>1.22</v>
      </c>
    </row>
    <row r="70" spans="1:10" ht="15">
      <c r="A70" s="1">
        <f t="shared" si="2"/>
        <v>56</v>
      </c>
      <c r="B70" s="13" t="s">
        <v>109</v>
      </c>
      <c r="C70" s="26">
        <v>39.55</v>
      </c>
      <c r="D70" s="7">
        <f t="shared" si="1"/>
        <v>11.62</v>
      </c>
      <c r="E70" s="7">
        <f>1.15+0.2+0.07+0.22+0.09</f>
        <v>1.73</v>
      </c>
      <c r="F70" s="7">
        <f>1.5+0.8+0.06+0.1+0.8+0.04</f>
        <v>3.3</v>
      </c>
      <c r="G70" s="7">
        <v>3.5</v>
      </c>
      <c r="H70" s="7">
        <v>0</v>
      </c>
      <c r="I70" s="7">
        <v>1.87</v>
      </c>
      <c r="J70" s="7">
        <v>1.22</v>
      </c>
    </row>
    <row r="71" spans="1:10" ht="15">
      <c r="A71" s="1">
        <f t="shared" si="2"/>
        <v>57</v>
      </c>
      <c r="B71" s="13" t="s">
        <v>110</v>
      </c>
      <c r="C71" s="26">
        <v>146.04</v>
      </c>
      <c r="D71" s="7">
        <f t="shared" si="1"/>
        <v>11.62</v>
      </c>
      <c r="E71" s="7">
        <f>1.15+0.2+0.07+0.22+0.09</f>
        <v>1.73</v>
      </c>
      <c r="F71" s="7">
        <f>1.5+0.8+0.06+0.1+0.8+0.04</f>
        <v>3.3</v>
      </c>
      <c r="G71" s="7">
        <v>3.5</v>
      </c>
      <c r="H71" s="7">
        <v>0</v>
      </c>
      <c r="I71" s="7">
        <v>1.87</v>
      </c>
      <c r="J71" s="7">
        <v>1.22</v>
      </c>
    </row>
    <row r="72" spans="1:10" ht="15">
      <c r="A72" s="1">
        <f t="shared" si="2"/>
        <v>58</v>
      </c>
      <c r="B72" s="2" t="s">
        <v>66</v>
      </c>
      <c r="C72" s="26">
        <v>237.22</v>
      </c>
      <c r="D72" s="7">
        <f t="shared" si="1"/>
        <v>12.610000000000001</v>
      </c>
      <c r="E72" s="7">
        <v>2.19</v>
      </c>
      <c r="F72" s="7">
        <f>3.85-0.8</f>
        <v>3.05</v>
      </c>
      <c r="G72" s="7">
        <v>4.28</v>
      </c>
      <c r="H72" s="7">
        <v>0</v>
      </c>
      <c r="I72" s="7">
        <v>1.87</v>
      </c>
      <c r="J72" s="7">
        <v>1.22</v>
      </c>
    </row>
    <row r="73" spans="1:10" ht="15">
      <c r="A73" s="1">
        <f t="shared" si="2"/>
        <v>59</v>
      </c>
      <c r="B73" s="2" t="s">
        <v>100</v>
      </c>
      <c r="C73" s="26">
        <v>283.3</v>
      </c>
      <c r="D73" s="7">
        <f t="shared" si="1"/>
        <v>13.410000000000002</v>
      </c>
      <c r="E73" s="7">
        <v>2.19</v>
      </c>
      <c r="F73" s="7">
        <v>3.85</v>
      </c>
      <c r="G73" s="7">
        <v>4.28</v>
      </c>
      <c r="H73" s="7">
        <v>0</v>
      </c>
      <c r="I73" s="7">
        <v>1.87</v>
      </c>
      <c r="J73" s="7">
        <v>1.22</v>
      </c>
    </row>
    <row r="74" spans="1:10" ht="15">
      <c r="A74" s="1">
        <f t="shared" si="2"/>
        <v>60</v>
      </c>
      <c r="B74" s="2" t="s">
        <v>101</v>
      </c>
      <c r="C74" s="26">
        <v>120.1</v>
      </c>
      <c r="D74" s="7">
        <f t="shared" si="1"/>
        <v>16.12</v>
      </c>
      <c r="E74" s="7">
        <v>2.19</v>
      </c>
      <c r="F74" s="7">
        <v>3.85</v>
      </c>
      <c r="G74" s="7">
        <v>4.28</v>
      </c>
      <c r="H74" s="7">
        <v>2.71</v>
      </c>
      <c r="I74" s="7">
        <v>1.87</v>
      </c>
      <c r="J74" s="7">
        <v>1.22</v>
      </c>
    </row>
    <row r="75" spans="1:10" ht="15">
      <c r="A75" s="1">
        <f t="shared" si="2"/>
        <v>61</v>
      </c>
      <c r="B75" s="2" t="s">
        <v>41</v>
      </c>
      <c r="C75" s="26">
        <v>291.8</v>
      </c>
      <c r="D75" s="7">
        <f t="shared" si="1"/>
        <v>13.410000000000002</v>
      </c>
      <c r="E75" s="7">
        <v>2.19</v>
      </c>
      <c r="F75" s="7">
        <v>3.85</v>
      </c>
      <c r="G75" s="7">
        <v>4.28</v>
      </c>
      <c r="H75" s="7">
        <v>0</v>
      </c>
      <c r="I75" s="7">
        <v>1.87</v>
      </c>
      <c r="J75" s="7">
        <v>1.22</v>
      </c>
    </row>
    <row r="76" spans="1:10" ht="15.75">
      <c r="A76" s="1">
        <f t="shared" si="2"/>
        <v>62</v>
      </c>
      <c r="B76" s="2" t="s">
        <v>84</v>
      </c>
      <c r="C76" s="26">
        <v>0</v>
      </c>
      <c r="D76" s="24">
        <f>E76+F76+G76+H76+J76</f>
        <v>11.540000000000001</v>
      </c>
      <c r="E76" s="7">
        <v>2.19</v>
      </c>
      <c r="F76" s="7">
        <v>3.85</v>
      </c>
      <c r="G76" s="7">
        <v>4.28</v>
      </c>
      <c r="H76" s="7">
        <v>0</v>
      </c>
      <c r="I76" s="25" t="s">
        <v>119</v>
      </c>
      <c r="J76" s="7">
        <v>1.22</v>
      </c>
    </row>
    <row r="77" spans="1:10" ht="15">
      <c r="A77" s="1">
        <f t="shared" si="2"/>
        <v>63</v>
      </c>
      <c r="B77" s="2" t="s">
        <v>42</v>
      </c>
      <c r="C77" s="26">
        <v>261.06</v>
      </c>
      <c r="D77" s="7">
        <f t="shared" si="1"/>
        <v>13.410000000000002</v>
      </c>
      <c r="E77" s="7">
        <v>2.19</v>
      </c>
      <c r="F77" s="7">
        <v>3.85</v>
      </c>
      <c r="G77" s="7">
        <v>4.28</v>
      </c>
      <c r="H77" s="7">
        <v>0</v>
      </c>
      <c r="I77" s="7">
        <v>1.87</v>
      </c>
      <c r="J77" s="7">
        <v>1.22</v>
      </c>
    </row>
    <row r="78" spans="1:10" ht="15">
      <c r="A78" s="1">
        <f t="shared" si="2"/>
        <v>64</v>
      </c>
      <c r="B78" s="2" t="s">
        <v>43</v>
      </c>
      <c r="C78" s="26">
        <v>211.92</v>
      </c>
      <c r="D78" s="7">
        <f t="shared" si="1"/>
        <v>13.410000000000002</v>
      </c>
      <c r="E78" s="7">
        <v>2.19</v>
      </c>
      <c r="F78" s="7">
        <v>3.85</v>
      </c>
      <c r="G78" s="7">
        <v>4.28</v>
      </c>
      <c r="H78" s="7">
        <v>0</v>
      </c>
      <c r="I78" s="7">
        <v>1.87</v>
      </c>
      <c r="J78" s="7">
        <v>1.22</v>
      </c>
    </row>
    <row r="79" spans="1:10" ht="15">
      <c r="A79" s="1">
        <f t="shared" si="2"/>
        <v>65</v>
      </c>
      <c r="B79" s="2" t="s">
        <v>44</v>
      </c>
      <c r="C79" s="26">
        <v>267.69</v>
      </c>
      <c r="D79" s="7">
        <f aca="true" t="shared" si="5" ref="D79:D121">E79+F79+G79+H79+I79+J79</f>
        <v>13.410000000000002</v>
      </c>
      <c r="E79" s="7">
        <v>2.19</v>
      </c>
      <c r="F79" s="7">
        <v>3.85</v>
      </c>
      <c r="G79" s="7">
        <v>4.28</v>
      </c>
      <c r="H79" s="7">
        <v>0</v>
      </c>
      <c r="I79" s="7">
        <v>1.87</v>
      </c>
      <c r="J79" s="7">
        <v>1.22</v>
      </c>
    </row>
    <row r="80" spans="1:10" ht="15">
      <c r="A80" s="1">
        <f t="shared" si="2"/>
        <v>66</v>
      </c>
      <c r="B80" s="2" t="s">
        <v>105</v>
      </c>
      <c r="C80" s="26">
        <v>789.07</v>
      </c>
      <c r="D80" s="7">
        <f t="shared" si="5"/>
        <v>13.410000000000002</v>
      </c>
      <c r="E80" s="7">
        <v>2.19</v>
      </c>
      <c r="F80" s="7">
        <v>3.85</v>
      </c>
      <c r="G80" s="7">
        <v>4.28</v>
      </c>
      <c r="H80" s="7">
        <v>0</v>
      </c>
      <c r="I80" s="7">
        <v>1.87</v>
      </c>
      <c r="J80" s="7">
        <v>1.22</v>
      </c>
    </row>
    <row r="81" spans="1:10" ht="15.75">
      <c r="A81" s="33" t="s">
        <v>79</v>
      </c>
      <c r="B81" s="33"/>
      <c r="C81" s="28"/>
      <c r="D81" s="7"/>
      <c r="E81" s="7"/>
      <c r="F81" s="7"/>
      <c r="G81" s="7"/>
      <c r="H81" s="7"/>
      <c r="I81" s="7"/>
      <c r="J81" s="7"/>
    </row>
    <row r="82" spans="1:10" ht="15">
      <c r="A82" s="1">
        <f>A80+1</f>
        <v>67</v>
      </c>
      <c r="B82" s="2" t="s">
        <v>14</v>
      </c>
      <c r="C82" s="26">
        <v>1503.34</v>
      </c>
      <c r="D82" s="7">
        <f t="shared" si="5"/>
        <v>13.410000000000002</v>
      </c>
      <c r="E82" s="7">
        <v>2.19</v>
      </c>
      <c r="F82" s="7">
        <v>3.85</v>
      </c>
      <c r="G82" s="7">
        <v>4.28</v>
      </c>
      <c r="H82" s="7">
        <v>0</v>
      </c>
      <c r="I82" s="7">
        <v>1.87</v>
      </c>
      <c r="J82" s="7">
        <v>1.22</v>
      </c>
    </row>
    <row r="83" spans="1:10" ht="15">
      <c r="A83" s="1">
        <f aca="true" t="shared" si="6" ref="A83:A88">A82+1</f>
        <v>68</v>
      </c>
      <c r="B83" s="2" t="s">
        <v>15</v>
      </c>
      <c r="C83" s="29">
        <v>1565.67</v>
      </c>
      <c r="D83" s="7">
        <f t="shared" si="5"/>
        <v>14.070000000000002</v>
      </c>
      <c r="E83" s="7">
        <v>2.19</v>
      </c>
      <c r="F83" s="7">
        <f>3.85+0.66</f>
        <v>4.51</v>
      </c>
      <c r="G83" s="7">
        <v>4.28</v>
      </c>
      <c r="H83" s="7">
        <v>0</v>
      </c>
      <c r="I83" s="7">
        <v>1.87</v>
      </c>
      <c r="J83" s="7">
        <v>1.22</v>
      </c>
    </row>
    <row r="84" spans="1:10" ht="15">
      <c r="A84" s="1">
        <f t="shared" si="6"/>
        <v>69</v>
      </c>
      <c r="B84" s="8" t="s">
        <v>16</v>
      </c>
      <c r="C84" s="29">
        <v>1222.52</v>
      </c>
      <c r="D84" s="7">
        <f t="shared" si="5"/>
        <v>14.070000000000002</v>
      </c>
      <c r="E84" s="7">
        <v>2.19</v>
      </c>
      <c r="F84" s="7">
        <f>3.85+0.66</f>
        <v>4.51</v>
      </c>
      <c r="G84" s="7">
        <v>4.28</v>
      </c>
      <c r="H84" s="7">
        <v>0</v>
      </c>
      <c r="I84" s="7">
        <v>1.87</v>
      </c>
      <c r="J84" s="7">
        <v>1.22</v>
      </c>
    </row>
    <row r="85" spans="1:10" ht="15">
      <c r="A85" s="1">
        <f t="shared" si="6"/>
        <v>70</v>
      </c>
      <c r="B85" s="8" t="s">
        <v>17</v>
      </c>
      <c r="C85" s="29">
        <v>911.04</v>
      </c>
      <c r="D85" s="7">
        <f t="shared" si="5"/>
        <v>14.070000000000002</v>
      </c>
      <c r="E85" s="7">
        <v>2.19</v>
      </c>
      <c r="F85" s="7">
        <f>3.85+0.66</f>
        <v>4.51</v>
      </c>
      <c r="G85" s="7">
        <v>4.28</v>
      </c>
      <c r="H85" s="7">
        <v>0</v>
      </c>
      <c r="I85" s="7">
        <v>1.87</v>
      </c>
      <c r="J85" s="7">
        <v>1.22</v>
      </c>
    </row>
    <row r="86" spans="1:10" ht="15">
      <c r="A86" s="1">
        <f t="shared" si="6"/>
        <v>71</v>
      </c>
      <c r="B86" s="2" t="s">
        <v>112</v>
      </c>
      <c r="C86" s="26">
        <v>1219.27</v>
      </c>
      <c r="D86" s="7">
        <f t="shared" si="5"/>
        <v>16.12</v>
      </c>
      <c r="E86" s="7">
        <v>2.19</v>
      </c>
      <c r="F86" s="7">
        <v>3.85</v>
      </c>
      <c r="G86" s="7">
        <v>4.28</v>
      </c>
      <c r="H86" s="7">
        <v>2.71</v>
      </c>
      <c r="I86" s="7">
        <v>1.87</v>
      </c>
      <c r="J86" s="7">
        <v>1.22</v>
      </c>
    </row>
    <row r="87" spans="1:10" ht="15">
      <c r="A87" s="1">
        <f t="shared" si="6"/>
        <v>72</v>
      </c>
      <c r="B87" s="2" t="s">
        <v>113</v>
      </c>
      <c r="C87" s="26">
        <v>925.51</v>
      </c>
      <c r="D87" s="7">
        <f t="shared" si="5"/>
        <v>16.12</v>
      </c>
      <c r="E87" s="7">
        <v>2.19</v>
      </c>
      <c r="F87" s="7">
        <v>3.85</v>
      </c>
      <c r="G87" s="7">
        <v>4.28</v>
      </c>
      <c r="H87" s="7">
        <v>2.71</v>
      </c>
      <c r="I87" s="7">
        <v>1.87</v>
      </c>
      <c r="J87" s="7">
        <v>1.22</v>
      </c>
    </row>
    <row r="88" spans="1:10" ht="15">
      <c r="A88" s="1">
        <f t="shared" si="6"/>
        <v>73</v>
      </c>
      <c r="B88" s="2" t="s">
        <v>111</v>
      </c>
      <c r="C88" s="26">
        <v>1295.64</v>
      </c>
      <c r="D88" s="7">
        <f t="shared" si="5"/>
        <v>11.62</v>
      </c>
      <c r="E88" s="7">
        <f>1.15+0.2+0.07+0.22+0.09</f>
        <v>1.73</v>
      </c>
      <c r="F88" s="7">
        <f>1.5+0.8+0.06+0.1+0.8+0.04</f>
        <v>3.3</v>
      </c>
      <c r="G88" s="7">
        <v>3.5</v>
      </c>
      <c r="H88" s="7">
        <v>0</v>
      </c>
      <c r="I88" s="7">
        <v>1.87</v>
      </c>
      <c r="J88" s="7">
        <v>1.22</v>
      </c>
    </row>
    <row r="89" spans="1:10" ht="18" customHeight="1">
      <c r="A89" s="33" t="s">
        <v>76</v>
      </c>
      <c r="B89" s="33"/>
      <c r="C89" s="30"/>
      <c r="D89" s="7"/>
      <c r="E89" s="7"/>
      <c r="F89" s="7"/>
      <c r="G89" s="7"/>
      <c r="H89" s="7"/>
      <c r="I89" s="7"/>
      <c r="J89" s="7"/>
    </row>
    <row r="90" spans="1:10" ht="15">
      <c r="A90" s="1">
        <v>74</v>
      </c>
      <c r="B90" s="2" t="s">
        <v>19</v>
      </c>
      <c r="C90" s="29">
        <v>15.06</v>
      </c>
      <c r="D90" s="7">
        <f t="shared" si="5"/>
        <v>4.84</v>
      </c>
      <c r="E90" s="7">
        <f aca="true" t="shared" si="7" ref="E90:E103">0.7+0.13+0.06+0.15+0.07</f>
        <v>1.1099999999999999</v>
      </c>
      <c r="F90" s="7">
        <f aca="true" t="shared" si="8" ref="F90:F103">0.96+0.04+0.07+0.38+0.03</f>
        <v>1.4800000000000002</v>
      </c>
      <c r="G90" s="7">
        <v>2.25</v>
      </c>
      <c r="H90" s="7">
        <v>0</v>
      </c>
      <c r="I90" s="7">
        <v>0</v>
      </c>
      <c r="J90" s="7">
        <v>0</v>
      </c>
    </row>
    <row r="91" spans="1:10" ht="15">
      <c r="A91" s="1">
        <f aca="true" t="shared" si="9" ref="A91:A103">A90+1</f>
        <v>75</v>
      </c>
      <c r="B91" s="2" t="s">
        <v>20</v>
      </c>
      <c r="C91" s="29">
        <v>87.44</v>
      </c>
      <c r="D91" s="7">
        <f t="shared" si="5"/>
        <v>4.84</v>
      </c>
      <c r="E91" s="7">
        <f t="shared" si="7"/>
        <v>1.1099999999999999</v>
      </c>
      <c r="F91" s="7">
        <f t="shared" si="8"/>
        <v>1.4800000000000002</v>
      </c>
      <c r="G91" s="7">
        <v>2.25</v>
      </c>
      <c r="H91" s="7">
        <v>0</v>
      </c>
      <c r="I91" s="7">
        <v>0</v>
      </c>
      <c r="J91" s="7">
        <v>0</v>
      </c>
    </row>
    <row r="92" spans="1:10" ht="15">
      <c r="A92" s="1">
        <f t="shared" si="9"/>
        <v>76</v>
      </c>
      <c r="B92" s="2" t="s">
        <v>21</v>
      </c>
      <c r="C92" s="29">
        <v>37.69</v>
      </c>
      <c r="D92" s="7">
        <f t="shared" si="5"/>
        <v>4.84</v>
      </c>
      <c r="E92" s="7">
        <f t="shared" si="7"/>
        <v>1.1099999999999999</v>
      </c>
      <c r="F92" s="7">
        <f t="shared" si="8"/>
        <v>1.4800000000000002</v>
      </c>
      <c r="G92" s="7">
        <v>2.25</v>
      </c>
      <c r="H92" s="7">
        <v>0</v>
      </c>
      <c r="I92" s="7">
        <v>0</v>
      </c>
      <c r="J92" s="7">
        <v>0</v>
      </c>
    </row>
    <row r="93" spans="1:10" ht="15">
      <c r="A93" s="1">
        <f t="shared" si="9"/>
        <v>77</v>
      </c>
      <c r="B93" s="2" t="s">
        <v>22</v>
      </c>
      <c r="C93" s="29">
        <v>58.6</v>
      </c>
      <c r="D93" s="7">
        <f t="shared" si="5"/>
        <v>4.84</v>
      </c>
      <c r="E93" s="7">
        <f t="shared" si="7"/>
        <v>1.1099999999999999</v>
      </c>
      <c r="F93" s="7">
        <f t="shared" si="8"/>
        <v>1.4800000000000002</v>
      </c>
      <c r="G93" s="7">
        <v>2.25</v>
      </c>
      <c r="H93" s="7">
        <v>0</v>
      </c>
      <c r="I93" s="7">
        <v>0</v>
      </c>
      <c r="J93" s="7">
        <v>0</v>
      </c>
    </row>
    <row r="94" spans="1:10" ht="15">
      <c r="A94" s="1">
        <f t="shared" si="9"/>
        <v>78</v>
      </c>
      <c r="B94" s="2" t="s">
        <v>23</v>
      </c>
      <c r="C94" s="29">
        <v>47.3</v>
      </c>
      <c r="D94" s="7">
        <f t="shared" si="5"/>
        <v>9.52</v>
      </c>
      <c r="E94" s="7">
        <v>2.19</v>
      </c>
      <c r="F94" s="7">
        <f>3.85-0.8</f>
        <v>3.05</v>
      </c>
      <c r="G94" s="7">
        <v>4.28</v>
      </c>
      <c r="H94" s="7">
        <v>0</v>
      </c>
      <c r="I94" s="7">
        <v>0</v>
      </c>
      <c r="J94" s="7">
        <v>0</v>
      </c>
    </row>
    <row r="95" spans="1:10" ht="15">
      <c r="A95" s="1">
        <f t="shared" si="9"/>
        <v>79</v>
      </c>
      <c r="B95" s="2" t="s">
        <v>24</v>
      </c>
      <c r="C95" s="29">
        <v>100.75</v>
      </c>
      <c r="D95" s="7">
        <f t="shared" si="5"/>
        <v>4.84</v>
      </c>
      <c r="E95" s="7">
        <f t="shared" si="7"/>
        <v>1.1099999999999999</v>
      </c>
      <c r="F95" s="7">
        <f t="shared" si="8"/>
        <v>1.4800000000000002</v>
      </c>
      <c r="G95" s="7">
        <v>2.25</v>
      </c>
      <c r="H95" s="7">
        <v>0</v>
      </c>
      <c r="I95" s="7">
        <v>0</v>
      </c>
      <c r="J95" s="7">
        <v>0</v>
      </c>
    </row>
    <row r="96" spans="1:10" ht="15">
      <c r="A96" s="1">
        <f t="shared" si="9"/>
        <v>80</v>
      </c>
      <c r="B96" s="2" t="s">
        <v>82</v>
      </c>
      <c r="C96" s="29">
        <v>61.18</v>
      </c>
      <c r="D96" s="7">
        <f t="shared" si="5"/>
        <v>6.06</v>
      </c>
      <c r="E96" s="7">
        <f t="shared" si="7"/>
        <v>1.1099999999999999</v>
      </c>
      <c r="F96" s="7">
        <f t="shared" si="8"/>
        <v>1.4800000000000002</v>
      </c>
      <c r="G96" s="7">
        <v>2.25</v>
      </c>
      <c r="H96" s="7">
        <v>0</v>
      </c>
      <c r="I96" s="7">
        <v>0</v>
      </c>
      <c r="J96" s="7">
        <v>1.22</v>
      </c>
    </row>
    <row r="97" spans="1:10" ht="15">
      <c r="A97" s="1">
        <f t="shared" si="9"/>
        <v>81</v>
      </c>
      <c r="B97" s="2" t="s">
        <v>54</v>
      </c>
      <c r="C97" s="29">
        <v>0</v>
      </c>
      <c r="D97" s="7">
        <f t="shared" si="5"/>
        <v>4.84</v>
      </c>
      <c r="E97" s="7">
        <f t="shared" si="7"/>
        <v>1.1099999999999999</v>
      </c>
      <c r="F97" s="7">
        <f t="shared" si="8"/>
        <v>1.4800000000000002</v>
      </c>
      <c r="G97" s="7">
        <v>2.25</v>
      </c>
      <c r="H97" s="7">
        <v>0</v>
      </c>
      <c r="I97" s="7">
        <v>0</v>
      </c>
      <c r="J97" s="7">
        <v>0</v>
      </c>
    </row>
    <row r="98" spans="1:10" ht="15">
      <c r="A98" s="1">
        <f t="shared" si="9"/>
        <v>82</v>
      </c>
      <c r="B98" s="2" t="s">
        <v>55</v>
      </c>
      <c r="C98" s="29">
        <v>48.57</v>
      </c>
      <c r="D98" s="7">
        <f t="shared" si="5"/>
        <v>4.84</v>
      </c>
      <c r="E98" s="7">
        <f t="shared" si="7"/>
        <v>1.1099999999999999</v>
      </c>
      <c r="F98" s="7">
        <f t="shared" si="8"/>
        <v>1.4800000000000002</v>
      </c>
      <c r="G98" s="7">
        <v>2.25</v>
      </c>
      <c r="H98" s="7">
        <v>0</v>
      </c>
      <c r="I98" s="7">
        <v>0</v>
      </c>
      <c r="J98" s="7">
        <v>0</v>
      </c>
    </row>
    <row r="99" spans="1:10" ht="15">
      <c r="A99" s="1">
        <f t="shared" si="9"/>
        <v>83</v>
      </c>
      <c r="B99" s="2" t="s">
        <v>25</v>
      </c>
      <c r="C99" s="29">
        <v>27.51</v>
      </c>
      <c r="D99" s="7">
        <f t="shared" si="5"/>
        <v>4.84</v>
      </c>
      <c r="E99" s="7">
        <f t="shared" si="7"/>
        <v>1.1099999999999999</v>
      </c>
      <c r="F99" s="7">
        <f t="shared" si="8"/>
        <v>1.4800000000000002</v>
      </c>
      <c r="G99" s="7">
        <v>2.25</v>
      </c>
      <c r="H99" s="7">
        <v>0</v>
      </c>
      <c r="I99" s="7">
        <v>0</v>
      </c>
      <c r="J99" s="7">
        <v>0</v>
      </c>
    </row>
    <row r="100" spans="1:10" ht="15">
      <c r="A100" s="1">
        <f t="shared" si="9"/>
        <v>84</v>
      </c>
      <c r="B100" s="2" t="s">
        <v>26</v>
      </c>
      <c r="C100" s="29">
        <v>64.58</v>
      </c>
      <c r="D100" s="7">
        <f t="shared" si="5"/>
        <v>4.84</v>
      </c>
      <c r="E100" s="7">
        <f t="shared" si="7"/>
        <v>1.1099999999999999</v>
      </c>
      <c r="F100" s="7">
        <f t="shared" si="8"/>
        <v>1.4800000000000002</v>
      </c>
      <c r="G100" s="7">
        <v>2.25</v>
      </c>
      <c r="H100" s="7">
        <v>0</v>
      </c>
      <c r="I100" s="7">
        <v>0</v>
      </c>
      <c r="J100" s="7">
        <v>0</v>
      </c>
    </row>
    <row r="101" spans="1:10" ht="15">
      <c r="A101" s="1">
        <f t="shared" si="9"/>
        <v>85</v>
      </c>
      <c r="B101" s="2" t="s">
        <v>27</v>
      </c>
      <c r="C101" s="29">
        <v>22.16</v>
      </c>
      <c r="D101" s="7">
        <f t="shared" si="5"/>
        <v>4.84</v>
      </c>
      <c r="E101" s="7">
        <f t="shared" si="7"/>
        <v>1.1099999999999999</v>
      </c>
      <c r="F101" s="7">
        <f t="shared" si="8"/>
        <v>1.4800000000000002</v>
      </c>
      <c r="G101" s="7">
        <v>2.25</v>
      </c>
      <c r="H101" s="7">
        <v>0</v>
      </c>
      <c r="I101" s="7">
        <v>0</v>
      </c>
      <c r="J101" s="7">
        <v>0</v>
      </c>
    </row>
    <row r="102" spans="1:10" ht="15">
      <c r="A102" s="1">
        <f t="shared" si="9"/>
        <v>86</v>
      </c>
      <c r="B102" s="13" t="s">
        <v>69</v>
      </c>
      <c r="C102" s="31">
        <v>141.3</v>
      </c>
      <c r="D102" s="7">
        <f t="shared" si="5"/>
        <v>7.73</v>
      </c>
      <c r="E102" s="7">
        <f>1.15+0.2+0.07+0.22+0.09</f>
        <v>1.73</v>
      </c>
      <c r="F102" s="7">
        <f>1.5+0.8+0.06+0.1+0.04</f>
        <v>2.5</v>
      </c>
      <c r="G102" s="7">
        <v>3.5</v>
      </c>
      <c r="H102" s="7">
        <v>0</v>
      </c>
      <c r="I102" s="7">
        <v>0</v>
      </c>
      <c r="J102" s="7">
        <v>0</v>
      </c>
    </row>
    <row r="103" spans="1:10" ht="15">
      <c r="A103" s="1">
        <f t="shared" si="9"/>
        <v>87</v>
      </c>
      <c r="B103" s="2" t="s">
        <v>68</v>
      </c>
      <c r="C103" s="29">
        <v>64.6</v>
      </c>
      <c r="D103" s="7">
        <f t="shared" si="5"/>
        <v>4.84</v>
      </c>
      <c r="E103" s="7">
        <f t="shared" si="7"/>
        <v>1.1099999999999999</v>
      </c>
      <c r="F103" s="7">
        <f t="shared" si="8"/>
        <v>1.4800000000000002</v>
      </c>
      <c r="G103" s="7">
        <v>2.25</v>
      </c>
      <c r="H103" s="7">
        <v>0</v>
      </c>
      <c r="I103" s="7">
        <v>0</v>
      </c>
      <c r="J103" s="7">
        <v>0</v>
      </c>
    </row>
    <row r="104" spans="1:10" ht="18" customHeight="1">
      <c r="A104" s="33" t="s">
        <v>81</v>
      </c>
      <c r="B104" s="33"/>
      <c r="C104" s="30"/>
      <c r="D104" s="7"/>
      <c r="E104" s="7"/>
      <c r="F104" s="7"/>
      <c r="G104" s="7"/>
      <c r="H104" s="7"/>
      <c r="I104" s="7"/>
      <c r="J104" s="7"/>
    </row>
    <row r="105" spans="1:10" ht="18" customHeight="1">
      <c r="A105" s="2">
        <f>A103+1</f>
        <v>88</v>
      </c>
      <c r="B105" s="23" t="s">
        <v>56</v>
      </c>
      <c r="C105" s="26">
        <v>84.66</v>
      </c>
      <c r="D105" s="7">
        <f t="shared" si="5"/>
        <v>8.950000000000001</v>
      </c>
      <c r="E105" s="7">
        <f>1.15+0.2+0.07+0.22+0.09</f>
        <v>1.73</v>
      </c>
      <c r="F105" s="7">
        <f>1.5+0.8+0.06+0.1+0.04</f>
        <v>2.5</v>
      </c>
      <c r="G105" s="7">
        <v>3.5</v>
      </c>
      <c r="H105" s="7">
        <v>0</v>
      </c>
      <c r="I105" s="7">
        <v>0</v>
      </c>
      <c r="J105" s="7">
        <v>1.22</v>
      </c>
    </row>
    <row r="106" spans="1:10" ht="18" customHeight="1">
      <c r="A106" s="2">
        <f aca="true" t="shared" si="10" ref="A106:A119">A105+1</f>
        <v>89</v>
      </c>
      <c r="B106" s="23" t="s">
        <v>29</v>
      </c>
      <c r="C106" s="26">
        <v>21.46</v>
      </c>
      <c r="D106" s="7">
        <f t="shared" si="5"/>
        <v>10.74</v>
      </c>
      <c r="E106" s="7">
        <v>2.19</v>
      </c>
      <c r="F106" s="7">
        <f>3.85-0.8</f>
        <v>3.05</v>
      </c>
      <c r="G106" s="7">
        <v>4.28</v>
      </c>
      <c r="H106" s="7">
        <v>0</v>
      </c>
      <c r="I106" s="7">
        <v>0</v>
      </c>
      <c r="J106" s="7">
        <v>1.22</v>
      </c>
    </row>
    <row r="107" spans="1:10" ht="18" customHeight="1">
      <c r="A107" s="2">
        <f t="shared" si="10"/>
        <v>90</v>
      </c>
      <c r="B107" s="2" t="s">
        <v>30</v>
      </c>
      <c r="C107" s="26">
        <v>207.79</v>
      </c>
      <c r="D107" s="7">
        <f t="shared" si="5"/>
        <v>12.610000000000001</v>
      </c>
      <c r="E107" s="7">
        <v>2.19</v>
      </c>
      <c r="F107" s="7">
        <f>3.85-0.8</f>
        <v>3.05</v>
      </c>
      <c r="G107" s="7">
        <v>4.28</v>
      </c>
      <c r="H107" s="7">
        <v>0</v>
      </c>
      <c r="I107" s="7">
        <v>1.87</v>
      </c>
      <c r="J107" s="7">
        <v>1.22</v>
      </c>
    </row>
    <row r="108" spans="1:10" ht="18" customHeight="1">
      <c r="A108" s="2">
        <f t="shared" si="10"/>
        <v>91</v>
      </c>
      <c r="B108" s="2" t="s">
        <v>31</v>
      </c>
      <c r="C108" s="26">
        <v>144.12</v>
      </c>
      <c r="D108" s="7">
        <f t="shared" si="5"/>
        <v>12.610000000000001</v>
      </c>
      <c r="E108" s="7">
        <v>2.19</v>
      </c>
      <c r="F108" s="7">
        <f>3.85-0.8</f>
        <v>3.05</v>
      </c>
      <c r="G108" s="7">
        <v>4.28</v>
      </c>
      <c r="H108" s="7">
        <v>0</v>
      </c>
      <c r="I108" s="7">
        <v>1.87</v>
      </c>
      <c r="J108" s="7">
        <v>1.22</v>
      </c>
    </row>
    <row r="109" spans="1:10" ht="18" customHeight="1">
      <c r="A109" s="2">
        <f t="shared" si="10"/>
        <v>92</v>
      </c>
      <c r="B109" s="2" t="s">
        <v>32</v>
      </c>
      <c r="C109" s="26">
        <v>0</v>
      </c>
      <c r="D109" s="7">
        <f t="shared" si="5"/>
        <v>10.74</v>
      </c>
      <c r="E109" s="7">
        <v>2.19</v>
      </c>
      <c r="F109" s="7">
        <f>3.85-0.8</f>
        <v>3.05</v>
      </c>
      <c r="G109" s="7">
        <v>4.28</v>
      </c>
      <c r="H109" s="7">
        <v>0</v>
      </c>
      <c r="I109" s="7">
        <v>0</v>
      </c>
      <c r="J109" s="7">
        <v>1.22</v>
      </c>
    </row>
    <row r="110" spans="1:10" ht="18" customHeight="1">
      <c r="A110" s="2">
        <f t="shared" si="10"/>
        <v>93</v>
      </c>
      <c r="B110" s="2" t="s">
        <v>33</v>
      </c>
      <c r="C110" s="26">
        <v>76.26</v>
      </c>
      <c r="D110" s="7">
        <f t="shared" si="5"/>
        <v>10.74</v>
      </c>
      <c r="E110" s="7">
        <v>2.19</v>
      </c>
      <c r="F110" s="7">
        <f>3.85-0.8</f>
        <v>3.05</v>
      </c>
      <c r="G110" s="7">
        <v>4.28</v>
      </c>
      <c r="H110" s="7">
        <v>0</v>
      </c>
      <c r="I110" s="7">
        <v>0</v>
      </c>
      <c r="J110" s="7">
        <v>1.22</v>
      </c>
    </row>
    <row r="111" spans="1:10" ht="18" customHeight="1">
      <c r="A111" s="2">
        <f t="shared" si="10"/>
        <v>94</v>
      </c>
      <c r="B111" s="2" t="s">
        <v>34</v>
      </c>
      <c r="C111" s="26">
        <v>0</v>
      </c>
      <c r="D111" s="7">
        <f t="shared" si="5"/>
        <v>7.73</v>
      </c>
      <c r="E111" s="7">
        <f>1.15+0.2+0.07+0.22+0.09</f>
        <v>1.73</v>
      </c>
      <c r="F111" s="7">
        <f>1.5+0.8+0.06+0.1+0.04</f>
        <v>2.5</v>
      </c>
      <c r="G111" s="7">
        <v>3.5</v>
      </c>
      <c r="H111" s="7">
        <v>0</v>
      </c>
      <c r="I111" s="7">
        <v>0</v>
      </c>
      <c r="J111" s="7">
        <v>0</v>
      </c>
    </row>
    <row r="112" spans="1:10" ht="18" customHeight="1">
      <c r="A112" s="2">
        <f t="shared" si="10"/>
        <v>95</v>
      </c>
      <c r="B112" s="2" t="s">
        <v>57</v>
      </c>
      <c r="C112" s="26">
        <v>57.52</v>
      </c>
      <c r="D112" s="7">
        <f t="shared" si="5"/>
        <v>8.950000000000001</v>
      </c>
      <c r="E112" s="7">
        <f>1.15+0.2+0.07+0.22+0.09</f>
        <v>1.73</v>
      </c>
      <c r="F112" s="7">
        <f>1.5+0.8+0.06+0.1+0.04</f>
        <v>2.5</v>
      </c>
      <c r="G112" s="7">
        <v>3.5</v>
      </c>
      <c r="H112" s="7">
        <v>0</v>
      </c>
      <c r="I112" s="7">
        <v>0</v>
      </c>
      <c r="J112" s="7">
        <v>1.22</v>
      </c>
    </row>
    <row r="113" spans="1:10" ht="18" customHeight="1">
      <c r="A113" s="2">
        <f t="shared" si="10"/>
        <v>96</v>
      </c>
      <c r="B113" s="2" t="s">
        <v>35</v>
      </c>
      <c r="C113" s="26">
        <v>92.98</v>
      </c>
      <c r="D113" s="7">
        <f t="shared" si="5"/>
        <v>10.74</v>
      </c>
      <c r="E113" s="7">
        <v>2.19</v>
      </c>
      <c r="F113" s="7">
        <f>3.85-0.8</f>
        <v>3.05</v>
      </c>
      <c r="G113" s="7">
        <v>4.28</v>
      </c>
      <c r="H113" s="7">
        <v>0</v>
      </c>
      <c r="I113" s="7">
        <v>0</v>
      </c>
      <c r="J113" s="7">
        <v>1.22</v>
      </c>
    </row>
    <row r="114" spans="1:10" ht="18" customHeight="1">
      <c r="A114" s="2">
        <f t="shared" si="10"/>
        <v>97</v>
      </c>
      <c r="B114" s="2" t="s">
        <v>36</v>
      </c>
      <c r="C114" s="26">
        <v>132.9</v>
      </c>
      <c r="D114" s="7">
        <f t="shared" si="5"/>
        <v>11.74</v>
      </c>
      <c r="E114" s="7">
        <v>3.19</v>
      </c>
      <c r="F114" s="7">
        <f>3.85-0.8</f>
        <v>3.05</v>
      </c>
      <c r="G114" s="7">
        <v>4.28</v>
      </c>
      <c r="H114" s="7">
        <v>0</v>
      </c>
      <c r="I114" s="7">
        <v>0</v>
      </c>
      <c r="J114" s="7">
        <v>1.22</v>
      </c>
    </row>
    <row r="115" spans="1:10" ht="18" customHeight="1">
      <c r="A115" s="2">
        <f t="shared" si="10"/>
        <v>98</v>
      </c>
      <c r="B115" s="2" t="s">
        <v>37</v>
      </c>
      <c r="C115" s="26">
        <v>79.19</v>
      </c>
      <c r="D115" s="7">
        <f t="shared" si="5"/>
        <v>8.950000000000001</v>
      </c>
      <c r="E115" s="7">
        <f>1.15+0.2+0.07+0.22+0.09</f>
        <v>1.73</v>
      </c>
      <c r="F115" s="7">
        <f>1.5+0.8+0.06+0.1+0.04</f>
        <v>2.5</v>
      </c>
      <c r="G115" s="7">
        <v>3.5</v>
      </c>
      <c r="H115" s="7">
        <v>0</v>
      </c>
      <c r="I115" s="7">
        <v>0</v>
      </c>
      <c r="J115" s="7">
        <v>1.22</v>
      </c>
    </row>
    <row r="116" spans="1:10" ht="15">
      <c r="A116" s="2">
        <f t="shared" si="10"/>
        <v>99</v>
      </c>
      <c r="B116" s="2" t="s">
        <v>38</v>
      </c>
      <c r="C116" s="26">
        <v>148.81</v>
      </c>
      <c r="D116" s="7">
        <f t="shared" si="5"/>
        <v>6.06</v>
      </c>
      <c r="E116" s="7">
        <f>0.7+0.13+0.06+0.15+0.07</f>
        <v>1.1099999999999999</v>
      </c>
      <c r="F116" s="7">
        <f>0.96+0.04+0.07+0.38+0.03</f>
        <v>1.4800000000000002</v>
      </c>
      <c r="G116" s="7">
        <v>2.25</v>
      </c>
      <c r="H116" s="7">
        <v>0</v>
      </c>
      <c r="I116" s="7">
        <v>0</v>
      </c>
      <c r="J116" s="7">
        <v>1.22</v>
      </c>
    </row>
    <row r="117" spans="1:10" ht="15">
      <c r="A117" s="2">
        <f t="shared" si="10"/>
        <v>100</v>
      </c>
      <c r="B117" s="2" t="s">
        <v>39</v>
      </c>
      <c r="C117" s="26">
        <v>0</v>
      </c>
      <c r="D117" s="7">
        <f t="shared" si="5"/>
        <v>8.950000000000001</v>
      </c>
      <c r="E117" s="7">
        <f>1.15+0.2+0.07+0.22+0.09</f>
        <v>1.73</v>
      </c>
      <c r="F117" s="7">
        <f>1.5+0.8+0.06+0.1+0.04</f>
        <v>2.5</v>
      </c>
      <c r="G117" s="7">
        <v>3.5</v>
      </c>
      <c r="H117" s="7">
        <v>0</v>
      </c>
      <c r="I117" s="7">
        <v>0</v>
      </c>
      <c r="J117" s="7">
        <v>1.22</v>
      </c>
    </row>
    <row r="118" spans="1:10" ht="15">
      <c r="A118" s="2">
        <f t="shared" si="10"/>
        <v>101</v>
      </c>
      <c r="B118" s="2" t="s">
        <v>40</v>
      </c>
      <c r="C118" s="26">
        <v>0</v>
      </c>
      <c r="D118" s="7">
        <f t="shared" si="5"/>
        <v>8.950000000000001</v>
      </c>
      <c r="E118" s="7">
        <f>1.15+0.2+0.07+0.22+0.09</f>
        <v>1.73</v>
      </c>
      <c r="F118" s="7">
        <f>1.5+0.8+0.06+0.1+0.04</f>
        <v>2.5</v>
      </c>
      <c r="G118" s="7">
        <v>3.5</v>
      </c>
      <c r="H118" s="7">
        <v>0</v>
      </c>
      <c r="I118" s="7">
        <v>0</v>
      </c>
      <c r="J118" s="7">
        <v>1.22</v>
      </c>
    </row>
    <row r="119" spans="1:10" ht="15">
      <c r="A119" s="2">
        <f t="shared" si="10"/>
        <v>102</v>
      </c>
      <c r="B119" s="23" t="s">
        <v>28</v>
      </c>
      <c r="C119" s="26">
        <v>0</v>
      </c>
      <c r="D119" s="7">
        <f t="shared" si="5"/>
        <v>10.74</v>
      </c>
      <c r="E119" s="7">
        <v>2.19</v>
      </c>
      <c r="F119" s="7">
        <f>3.85-0.8</f>
        <v>3.05</v>
      </c>
      <c r="G119" s="7">
        <v>4.28</v>
      </c>
      <c r="H119" s="7">
        <v>0</v>
      </c>
      <c r="I119" s="7">
        <v>0</v>
      </c>
      <c r="J119" s="7">
        <v>1.22</v>
      </c>
    </row>
    <row r="120" spans="1:10" ht="15.75">
      <c r="A120" s="2"/>
      <c r="B120" s="3" t="s">
        <v>53</v>
      </c>
      <c r="C120" s="26"/>
      <c r="D120" s="7"/>
      <c r="E120" s="7"/>
      <c r="F120" s="7"/>
      <c r="G120" s="7"/>
      <c r="H120" s="7"/>
      <c r="I120" s="7"/>
      <c r="J120" s="7"/>
    </row>
    <row r="121" spans="1:10" ht="15">
      <c r="A121" s="2">
        <f>A119+1</f>
        <v>103</v>
      </c>
      <c r="B121" s="8" t="s">
        <v>18</v>
      </c>
      <c r="C121" s="26">
        <v>96.67</v>
      </c>
      <c r="D121" s="7">
        <f t="shared" si="5"/>
        <v>8.950000000000001</v>
      </c>
      <c r="E121" s="7">
        <f>1.15+0.2+0.07+0.22+0.09</f>
        <v>1.73</v>
      </c>
      <c r="F121" s="7">
        <f>1.5+0.8+0.06+0.1+0.04</f>
        <v>2.5</v>
      </c>
      <c r="G121" s="7">
        <v>3.5</v>
      </c>
      <c r="H121" s="7">
        <v>0</v>
      </c>
      <c r="I121" s="7">
        <v>0</v>
      </c>
      <c r="J121" s="7">
        <v>1.22</v>
      </c>
    </row>
    <row r="122" spans="1:10" ht="18">
      <c r="A122" s="5"/>
      <c r="B122" s="20" t="s">
        <v>72</v>
      </c>
      <c r="C122" s="28">
        <f>SUM(C14:C121)</f>
        <v>25025.339999999993</v>
      </c>
      <c r="D122" s="7"/>
      <c r="E122" s="7"/>
      <c r="F122" s="7"/>
      <c r="G122" s="7"/>
      <c r="H122" s="7"/>
      <c r="I122" s="7"/>
      <c r="J122" s="7"/>
    </row>
    <row r="123" spans="1:3" ht="18">
      <c r="A123" s="9"/>
      <c r="B123" s="11"/>
      <c r="C123" s="10"/>
    </row>
    <row r="124" spans="1:3" ht="18.75">
      <c r="A124" s="15" t="s">
        <v>80</v>
      </c>
      <c r="B124" s="16"/>
      <c r="C124" s="10"/>
    </row>
    <row r="125" spans="1:3" ht="15.75">
      <c r="A125" s="17"/>
      <c r="B125" s="18" t="s">
        <v>77</v>
      </c>
      <c r="C125" s="10"/>
    </row>
    <row r="126" spans="1:3" ht="18">
      <c r="A126" s="9"/>
      <c r="B126" s="11"/>
      <c r="C126" s="12"/>
    </row>
    <row r="127" spans="1:3" ht="12.75">
      <c r="A127" s="9"/>
      <c r="B127" s="14"/>
      <c r="C127" s="12"/>
    </row>
    <row r="128" spans="1:3" ht="12.75">
      <c r="A128" s="9"/>
      <c r="B128" s="9"/>
      <c r="C128" s="12"/>
    </row>
  </sheetData>
  <mergeCells count="12">
    <mergeCell ref="A1:J2"/>
    <mergeCell ref="C9:C11"/>
    <mergeCell ref="A3:J4"/>
    <mergeCell ref="A7:J7"/>
    <mergeCell ref="A5:J6"/>
    <mergeCell ref="D9:J9"/>
    <mergeCell ref="D10:J10"/>
    <mergeCell ref="A81:B81"/>
    <mergeCell ref="A89:B89"/>
    <mergeCell ref="A104:B104"/>
    <mergeCell ref="B9:B11"/>
    <mergeCell ref="A9:A11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Жилкомплекс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Жилфонд</dc:creator>
  <cp:keywords/>
  <dc:description/>
  <cp:lastModifiedBy>Инна</cp:lastModifiedBy>
  <cp:lastPrinted>2011-01-21T16:07:11Z</cp:lastPrinted>
  <dcterms:created xsi:type="dcterms:W3CDTF">2001-12-20T09:12:07Z</dcterms:created>
  <dcterms:modified xsi:type="dcterms:W3CDTF">2011-01-27T15:14:03Z</dcterms:modified>
  <cp:category/>
  <cp:version/>
  <cp:contentType/>
  <cp:contentStatus/>
</cp:coreProperties>
</file>